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defaultThemeVersion="124226"/>
  <mc:AlternateContent xmlns:mc="http://schemas.openxmlformats.org/markup-compatibility/2006">
    <mc:Choice Requires="x15">
      <x15ac:absPath xmlns:x15ac="http://schemas.microsoft.com/office/spreadsheetml/2010/11/ac" url="C:\Users\jenny.childress\Desktop\2025 Calculators\"/>
    </mc:Choice>
  </mc:AlternateContent>
  <xr:revisionPtr revIDLastSave="0" documentId="8_{AC368A9F-4F03-4F46-AE77-FD812DB6FC74}" xr6:coauthVersionLast="47" xr6:coauthVersionMax="47" xr10:uidLastSave="{00000000-0000-0000-0000-000000000000}"/>
  <workbookProtection workbookPassword="DA43" lockStructure="1"/>
  <bookViews>
    <workbookView xWindow="-120" yWindow="-120" windowWidth="29040" windowHeight="15840" xr2:uid="{C4021179-71CA-4DD0-AB07-21ED602D293E}"/>
  </bookViews>
  <sheets>
    <sheet name="Business Return " sheetId="6" r:id="rId1"/>
    <sheet name="Liquidity Ratios" sheetId="3" r:id="rId2"/>
    <sheet name="YTD P&amp;L-Bank Statement TOOL" sheetId="8" r:id="rId3"/>
    <sheet name="Trend Analysis" sheetId="4" r:id="rId4"/>
    <sheet name="Business Assets for Closing" sheetId="10" r:id="rId5"/>
    <sheet name="Compatibility Report" sheetId="5" state="hidden" r:id="rId6"/>
  </sheets>
  <definedNames>
    <definedName name="_xlnm.Print_Area" localSheetId="4">#N/A</definedName>
    <definedName name="_xlnm.Print_Area" localSheetId="0">#N/A</definedName>
    <definedName name="_xlnm.Print_Area" localSheetId="3">#N/A</definedName>
    <definedName name="_xlnm.Print_Area" localSheetId="2">#N/A</definedName>
    <definedName name="_xlnm.Print_Titles" localSheetId="0">#N/A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2" i="10" l="1"/>
  <c r="I22" i="10"/>
  <c r="D32" i="10"/>
  <c r="D31" i="10"/>
  <c r="D30" i="10"/>
  <c r="D26" i="10"/>
  <c r="D25" i="10"/>
  <c r="D24" i="10"/>
  <c r="D23" i="10"/>
  <c r="D21" i="10"/>
  <c r="H58" i="6"/>
  <c r="H60" i="6"/>
  <c r="H94" i="6"/>
  <c r="J26" i="10"/>
  <c r="J25" i="10"/>
  <c r="J24" i="10"/>
  <c r="I26" i="10"/>
  <c r="I25" i="10"/>
  <c r="I24" i="10"/>
  <c r="E33" i="10"/>
  <c r="E27" i="10"/>
  <c r="E35" i="10"/>
  <c r="E36" i="10"/>
  <c r="C15" i="10"/>
  <c r="C16" i="10"/>
  <c r="I10" i="10"/>
  <c r="G10" i="10"/>
  <c r="I9" i="10"/>
  <c r="G9" i="10"/>
  <c r="J21" i="10"/>
  <c r="I8" i="10"/>
  <c r="G8" i="10"/>
  <c r="D21" i="4"/>
  <c r="D28" i="4"/>
  <c r="J14" i="4"/>
  <c r="J15" i="4"/>
  <c r="F15" i="4"/>
  <c r="J20" i="4"/>
  <c r="J21" i="4"/>
  <c r="H21" i="4"/>
  <c r="F22" i="4"/>
  <c r="J27" i="4"/>
  <c r="J28" i="4"/>
  <c r="L28" i="4"/>
  <c r="H28" i="4"/>
  <c r="F29" i="4"/>
  <c r="H13" i="8"/>
  <c r="H23" i="8"/>
  <c r="E18" i="8"/>
  <c r="E20" i="8"/>
  <c r="E22" i="8"/>
  <c r="H19" i="8"/>
  <c r="E24" i="8"/>
  <c r="H24" i="8"/>
  <c r="E30" i="8"/>
  <c r="C33" i="8"/>
  <c r="C34" i="8"/>
  <c r="E34" i="8"/>
  <c r="H34" i="8"/>
  <c r="I34" i="8"/>
  <c r="J34" i="8"/>
  <c r="E37" i="8"/>
  <c r="E38" i="8"/>
  <c r="E39" i="8"/>
  <c r="E40" i="8"/>
  <c r="E41" i="8"/>
  <c r="E42" i="8"/>
  <c r="E43" i="8"/>
  <c r="B15" i="3"/>
  <c r="D27" i="10" s="1"/>
  <c r="D15" i="3"/>
  <c r="B21" i="3"/>
  <c r="D33" i="10" s="1"/>
  <c r="D21" i="3"/>
  <c r="B24" i="3"/>
  <c r="D36" i="10" s="1"/>
  <c r="H12" i="6"/>
  <c r="N12" i="6"/>
  <c r="H16" i="6"/>
  <c r="H93" i="6"/>
  <c r="H97" i="6"/>
  <c r="H100" i="6"/>
  <c r="N16" i="6"/>
  <c r="H26" i="6"/>
  <c r="H27" i="6"/>
  <c r="N26" i="6"/>
  <c r="N27" i="6"/>
  <c r="N93" i="6"/>
  <c r="N97" i="6"/>
  <c r="H101" i="6"/>
  <c r="H30" i="6"/>
  <c r="N30" i="6"/>
  <c r="H35" i="6"/>
  <c r="N35" i="6"/>
  <c r="H45" i="6"/>
  <c r="N45" i="6"/>
  <c r="H49" i="6"/>
  <c r="N49" i="6"/>
  <c r="N58" i="6"/>
  <c r="N60" i="6"/>
  <c r="N94" i="6"/>
  <c r="H63" i="6"/>
  <c r="N63" i="6"/>
  <c r="H71" i="6"/>
  <c r="H73" i="6"/>
  <c r="H95" i="6"/>
  <c r="N71" i="6"/>
  <c r="N73" i="6"/>
  <c r="N95" i="6"/>
  <c r="H85" i="6"/>
  <c r="H87" i="6"/>
  <c r="H90" i="6"/>
  <c r="H96" i="6"/>
  <c r="N85" i="6"/>
  <c r="N87" i="6"/>
  <c r="N90" i="6"/>
  <c r="N96" i="6"/>
  <c r="E108" i="6"/>
  <c r="E33" i="8"/>
  <c r="H102" i="6"/>
  <c r="J29" i="4"/>
  <c r="L21" i="4"/>
  <c r="J22" i="4"/>
  <c r="I21" i="10"/>
  <c r="J9" i="10"/>
  <c r="D16" i="10"/>
  <c r="B23" i="3"/>
  <c r="D35" i="1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cbritta</author>
    <author>Patricia Bunch</author>
    <author>sclark</author>
    <author>Jenny Childress</author>
  </authors>
  <commentList>
    <comment ref="C11" authorId="0" shapeId="0" xr:uid="{D00201F0-4960-485A-A134-84E81AEF5692}">
      <text>
        <r>
          <rPr>
            <b/>
            <sz val="10"/>
            <color indexed="8"/>
            <rFont val="Verdana"/>
            <family val="2"/>
          </rPr>
          <t xml:space="preserve">W2s - Box 5
Wages paid to the borrower from the borrower's business. Does the borrower own 25% or more interest in the business?
</t>
        </r>
      </text>
    </comment>
    <comment ref="C14" authorId="0" shapeId="0" xr:uid="{8137402F-BCEA-44B2-B490-B6730BFF8D6B}">
      <text>
        <r>
          <rPr>
            <b/>
            <sz val="10"/>
            <color indexed="8"/>
            <rFont val="Verdana"/>
            <family val="2"/>
          </rPr>
          <t xml:space="preserve">Line 1 
</t>
        </r>
        <r>
          <rPr>
            <b/>
            <sz val="10"/>
            <color indexed="8"/>
            <rFont val="Verdana"/>
            <family val="2"/>
          </rPr>
          <t>Interest Income paid to the borrower from the borrower's business.  Verify the payer of the interest income is the same entity as the borrower's business (review Schedule B, Part I and/or Schedule K-1 or Form 1099</t>
        </r>
      </text>
    </comment>
    <comment ref="C15" authorId="1" shapeId="0" xr:uid="{3091741F-D5F8-4E5F-91B3-57B39059F752}">
      <text>
        <r>
          <rPr>
            <b/>
            <sz val="10"/>
            <color indexed="81"/>
            <rFont val="Verdana"/>
            <family val="2"/>
          </rPr>
          <t xml:space="preserve">Line 5
Dividend income paid to the borrower from the borrower's business.  Verify the payer of the interest income is the same entity as the borrower's business (review Schedule B, Part II and/or Schedule K-1 or Form 1099
</t>
        </r>
      </text>
    </comment>
    <comment ref="C18" authorId="0" shapeId="0" xr:uid="{0912BD36-9B6D-45D1-8E3C-B6E8FDEF2440}">
      <text>
        <r>
          <rPr>
            <b/>
            <sz val="10"/>
            <color indexed="8"/>
            <rFont val="Verdana"/>
            <family val="2"/>
          </rPr>
          <t xml:space="preserve">Line 31  
</t>
        </r>
        <r>
          <rPr>
            <b/>
            <sz val="10"/>
            <color indexed="8"/>
            <rFont val="Verdana"/>
            <family val="2"/>
          </rPr>
          <t>If the amount is a Profit, enter here as a positive number.  If the amount is a Loss, enter here as a negative number.</t>
        </r>
        <r>
          <rPr>
            <b/>
            <sz val="8"/>
            <color indexed="8"/>
            <rFont val="Tahoma"/>
            <family val="2"/>
          </rPr>
          <t xml:space="preserve">
</t>
        </r>
        <r>
          <rPr>
            <b/>
            <sz val="8"/>
            <color indexed="8"/>
            <rFont val="Tahoma"/>
            <family val="2"/>
          </rPr>
          <t xml:space="preserve">
</t>
        </r>
        <r>
          <rPr>
            <b/>
            <sz val="8"/>
            <color indexed="8"/>
            <rFont val="Tahoma"/>
            <family val="2"/>
          </rPr>
          <t xml:space="preserve">
</t>
        </r>
      </text>
    </comment>
    <comment ref="C19" authorId="0" shapeId="0" xr:uid="{46B6AAC3-FB55-429E-B527-F20784D8C7F3}">
      <text>
        <r>
          <rPr>
            <b/>
            <sz val="10"/>
            <color indexed="8"/>
            <rFont val="Verdana"/>
            <family val="2"/>
          </rPr>
          <t xml:space="preserve">Line 6
</t>
        </r>
        <r>
          <rPr>
            <b/>
            <sz val="10"/>
            <color indexed="8"/>
            <rFont val="Verdana"/>
            <family val="2"/>
          </rPr>
          <t xml:space="preserve">Other income reported on Schedule C represents income received that was not obtained from the profits of the business.  Unless this income is documented and determined to be stable, consistent, and recurring, subtract all Other Income.  (If the dollar amount listed on the Schedule C is a positive number, enter it here as a negative number.)
</t>
        </r>
        <r>
          <rPr>
            <b/>
            <sz val="10"/>
            <color indexed="8"/>
            <rFont val="Verdana"/>
            <family val="2"/>
          </rPr>
          <t xml:space="preserve">
</t>
        </r>
        <r>
          <rPr>
            <b/>
            <sz val="10"/>
            <color indexed="8"/>
            <rFont val="Verdana"/>
            <family val="2"/>
          </rPr>
          <t xml:space="preserve">If it can be determined that any loss/expenses will not recur, they can be added back. (If the dollar amount listed on the Schedule C is a negative number, enter it here as a positive number.)
</t>
        </r>
      </text>
    </comment>
    <comment ref="C20" authorId="0" shapeId="0" xr:uid="{8F978639-1BFB-4F31-8EE1-8C9A0CD7EF38}">
      <text>
        <r>
          <rPr>
            <b/>
            <sz val="10"/>
            <color indexed="8"/>
            <rFont val="Verdana"/>
            <family val="2"/>
          </rPr>
          <t>Line 12</t>
        </r>
      </text>
    </comment>
    <comment ref="C21" authorId="0" shapeId="0" xr:uid="{A6F8A489-54DE-4338-BE6B-B43F8ECB0E33}">
      <text>
        <r>
          <rPr>
            <b/>
            <sz val="10"/>
            <color indexed="8"/>
            <rFont val="Verdana"/>
            <family val="2"/>
          </rPr>
          <t>Line 13</t>
        </r>
      </text>
    </comment>
    <comment ref="C22" authorId="0" shapeId="0" xr:uid="{F2ADCCFD-DC56-418D-A073-F87B74CC9EB4}">
      <text>
        <r>
          <rPr>
            <b/>
            <sz val="10"/>
            <color indexed="81"/>
            <rFont val="Verdana"/>
            <family val="2"/>
          </rPr>
          <t>Line 24b
This amount represents the non-deductible portion of the borrower's meals and entertainment expenses.  
Enter into the calculator as a positive number; amount will be subtracted from the Analysis</t>
        </r>
      </text>
    </comment>
    <comment ref="C23" authorId="0" shapeId="0" xr:uid="{66DC615D-2B7E-491D-A047-B6962F1206B1}">
      <text>
        <r>
          <rPr>
            <b/>
            <sz val="10"/>
            <color indexed="81"/>
            <rFont val="Verdana"/>
            <family val="2"/>
          </rPr>
          <t xml:space="preserve">Line 30
</t>
        </r>
      </text>
    </comment>
    <comment ref="C24" authorId="0" shapeId="0" xr:uid="{37A28F13-5090-4BFD-9928-9BF6002D4EE9}">
      <text>
        <r>
          <rPr>
            <b/>
            <sz val="10"/>
            <color indexed="81"/>
            <rFont val="Verdana"/>
            <family val="2"/>
          </rPr>
          <t>Page 2, Part V  (provided they do not fall under the umbrella of "cost of doing business").  Review these expenses carefully and individually as you may only add back the allowable add backs described, not the total amount of expenses deducted for tax purposes.</t>
        </r>
      </text>
    </comment>
    <comment ref="C25" authorId="2" shapeId="0" xr:uid="{53478457-DEC1-44C4-B22A-1C53CBB7D76D}">
      <text>
        <r>
          <rPr>
            <b/>
            <sz val="10"/>
            <color indexed="81"/>
            <rFont val="Verdana"/>
            <family val="2"/>
          </rPr>
          <t xml:space="preserve">Line 44a X the IRS Depreciation Rate (below).
2024 IRS Depreciation Rate = $.30/mile   </t>
        </r>
        <r>
          <rPr>
            <sz val="10"/>
            <color indexed="81"/>
            <rFont val="Verdana"/>
            <family val="2"/>
          </rPr>
          <t>(standard mileage rate .67)</t>
        </r>
        <r>
          <rPr>
            <b/>
            <sz val="10"/>
            <color indexed="81"/>
            <rFont val="Verdana"/>
            <family val="2"/>
          </rPr>
          <t xml:space="preserve">
2023 IRS Depreciation Rate = $.28/mile   </t>
        </r>
        <r>
          <rPr>
            <i/>
            <sz val="9"/>
            <color indexed="81"/>
            <rFont val="Verdana"/>
            <family val="2"/>
          </rPr>
          <t>(standard mileage rate .655)</t>
        </r>
        <r>
          <rPr>
            <b/>
            <sz val="10"/>
            <color indexed="81"/>
            <rFont val="Verdana"/>
            <family val="2"/>
          </rPr>
          <t xml:space="preserve">
2022 IRS Depreciation Rate = $.26/mile   </t>
        </r>
        <r>
          <rPr>
            <i/>
            <sz val="9"/>
            <color indexed="81"/>
            <rFont val="Verdana"/>
            <family val="2"/>
          </rPr>
          <t xml:space="preserve">(standard mileage rate Jan-June = .585 and July-Dec = .625  
</t>
        </r>
        <r>
          <rPr>
            <b/>
            <sz val="10"/>
            <color indexed="81"/>
            <rFont val="Verdana"/>
            <family val="2"/>
          </rPr>
          <t xml:space="preserve">2021 IRS Depreciation Rate = $.26/mile   </t>
        </r>
        <r>
          <rPr>
            <i/>
            <sz val="9"/>
            <color indexed="81"/>
            <rFont val="Verdana"/>
            <family val="2"/>
          </rPr>
          <t>(standard mileage rate = .56)</t>
        </r>
        <r>
          <rPr>
            <b/>
            <sz val="10"/>
            <color indexed="81"/>
            <rFont val="Verdana"/>
            <family val="2"/>
          </rPr>
          <t xml:space="preserve">
</t>
        </r>
        <r>
          <rPr>
            <b/>
            <sz val="10"/>
            <color indexed="81"/>
            <rFont val="Verdana"/>
            <family val="2"/>
          </rPr>
          <t xml:space="preserve">
Enter the business miles into worksheet and select applicable IRS depreciation rate from drop down box.  Depreciation will auto calculate and populate the form.
If there are no business miles on Line 44a, but the borrower claimed vehicle expenses on Line 9, check to see if the borrower was required to file Form 4562.  Review Line 30 of 4562 for mileage, and calculate depreciation as above if line 28 is blank.</t>
        </r>
      </text>
    </comment>
    <comment ref="C29" authorId="0" shapeId="0" xr:uid="{1E1F2B0B-AD68-4B3C-B8B6-993EB95DA935}">
      <text>
        <r>
          <rPr>
            <b/>
            <sz val="10"/>
            <color indexed="8"/>
            <rFont val="Verdana"/>
            <family val="2"/>
          </rPr>
          <t xml:space="preserve">Parts I &amp; II (as itemized)
</t>
        </r>
        <r>
          <rPr>
            <b/>
            <sz val="10"/>
            <color indexed="8"/>
            <rFont val="Verdana"/>
            <family val="2"/>
          </rPr>
          <t xml:space="preserve">FNMA Business capital gain - B3-3.1-09
</t>
        </r>
        <r>
          <rPr>
            <b/>
            <sz val="10"/>
            <color indexed="8"/>
            <rFont val="Verdana"/>
            <family val="2"/>
          </rPr>
          <t xml:space="preserve">Evaluate the consistency or likelihood of continuance of any gains reported on Schedule D from a business through the K-1 (Form 1065 / 1120S).  Do not include business capital gains if inconsistent or one-time occurrence.
</t>
        </r>
        <r>
          <rPr>
            <b/>
            <sz val="10"/>
            <color indexed="8"/>
            <rFont val="Verdana"/>
            <family val="2"/>
          </rPr>
          <t xml:space="preserve">
</t>
        </r>
        <r>
          <rPr>
            <b/>
            <sz val="10"/>
            <color indexed="8"/>
            <rFont val="Verdana"/>
            <family val="2"/>
          </rPr>
          <t xml:space="preserve">Note:  Business capital losses on Schedule D do not have to be considered when calculating income or liabilities (even if recurring).
</t>
        </r>
        <r>
          <rPr>
            <b/>
            <sz val="10"/>
            <color indexed="8"/>
            <rFont val="Verdana"/>
            <family val="2"/>
          </rPr>
          <t xml:space="preserve">
</t>
        </r>
        <r>
          <rPr>
            <b/>
            <sz val="10"/>
            <color indexed="8"/>
            <rFont val="Verdana"/>
            <family val="2"/>
          </rPr>
          <t xml:space="preserve">FHLMC 5305 - Document that sufficient assets remain after closing to support continuance of the capital gain income, at the level used for qualifying, for at least the next three years, most recent two-years of realized capital gains, 24-month average
</t>
        </r>
        <r>
          <rPr>
            <b/>
            <sz val="10"/>
            <color indexed="8"/>
            <rFont val="Verdana"/>
            <family val="2"/>
          </rPr>
          <t xml:space="preserve">
</t>
        </r>
        <r>
          <rPr>
            <b/>
            <sz val="10"/>
            <color indexed="8"/>
            <rFont val="Verdana"/>
            <family val="2"/>
          </rPr>
          <t xml:space="preserve">
</t>
        </r>
        <r>
          <rPr>
            <b/>
            <sz val="10"/>
            <color indexed="8"/>
            <rFont val="Verdana"/>
            <family val="2"/>
          </rPr>
          <t xml:space="preserve">
</t>
        </r>
      </text>
    </comment>
    <comment ref="C32" authorId="0" shapeId="0" xr:uid="{EC215917-9D3F-415A-928E-B5B2A7B00CD6}">
      <text>
        <r>
          <rPr>
            <b/>
            <sz val="10"/>
            <color indexed="81"/>
            <rFont val="Verdana"/>
            <family val="2"/>
          </rPr>
          <t xml:space="preserve">Line 4 (applicable columns)
</t>
        </r>
      </text>
    </comment>
    <comment ref="C33" authorId="0" shapeId="0" xr:uid="{A451B14B-3D03-44F6-BED1-9ECEBF798367}">
      <text>
        <r>
          <rPr>
            <b/>
            <sz val="10"/>
            <color indexed="81"/>
            <rFont val="Verdana"/>
            <family val="2"/>
          </rPr>
          <t xml:space="preserve">Line 20
Enter into the calculator as a positive number; amount will be subtracted from the Analysis
</t>
        </r>
      </text>
    </comment>
    <comment ref="C34" authorId="1" shapeId="0" xr:uid="{32A30E5F-FEC1-4F77-8903-530E11BF84FC}">
      <text>
        <r>
          <rPr>
            <b/>
            <sz val="10"/>
            <color indexed="8"/>
            <rFont val="Verdana"/>
            <family val="2"/>
          </rPr>
          <t xml:space="preserve">Line 18
</t>
        </r>
        <r>
          <rPr>
            <b/>
            <sz val="10"/>
            <color indexed="8"/>
            <rFont val="Verdana"/>
            <family val="2"/>
          </rPr>
          <t xml:space="preserve">
</t>
        </r>
      </text>
    </comment>
    <comment ref="C35" authorId="1" shapeId="0" xr:uid="{C9293A9F-F2FB-472D-844B-287BBDDD9453}">
      <text>
        <r>
          <rPr>
            <b/>
            <sz val="10"/>
            <color indexed="81"/>
            <rFont val="Verdana"/>
            <family val="2"/>
          </rPr>
          <t xml:space="preserve">IMPORTANT!!
For Rental Income Analysis use separate worksheet.
For 2-4 Family Primary Residences, use the worksheet for Primary Property vs Investment Property
</t>
        </r>
      </text>
    </comment>
    <comment ref="C39" authorId="0" shapeId="0" xr:uid="{577EFA34-8BC4-442F-A243-D6765E4DDC63}">
      <text>
        <r>
          <rPr>
            <b/>
            <sz val="10"/>
            <color indexed="8"/>
            <rFont val="Verdana"/>
            <family val="2"/>
          </rPr>
          <t xml:space="preserve">Line 34
</t>
        </r>
        <r>
          <rPr>
            <b/>
            <sz val="10"/>
            <color indexed="8"/>
            <rFont val="Verdana"/>
            <family val="2"/>
          </rPr>
          <t xml:space="preserve">
</t>
        </r>
        <r>
          <rPr>
            <b/>
            <sz val="10"/>
            <color indexed="8"/>
            <rFont val="Verdana"/>
            <family val="2"/>
          </rPr>
          <t>If the amount is Profit, enter it as a positive number.  If the amount is a Loss, enter it as a negative number.</t>
        </r>
      </text>
    </comment>
    <comment ref="C40" authorId="0" shapeId="0" xr:uid="{A8E76E43-C8E5-4BF5-9B12-A1210B57A478}">
      <text>
        <r>
          <rPr>
            <b/>
            <sz val="10"/>
            <color indexed="81"/>
            <rFont val="Verdana"/>
            <family val="2"/>
          </rPr>
          <t>Lines (3a-3b)+(4a-4b)+(5b-5c)+(6a-6b)
Do not include any income that represents a one-time occurrence or is not stable.</t>
        </r>
        <r>
          <rPr>
            <b/>
            <sz val="8"/>
            <color indexed="81"/>
            <rFont val="Tahoma"/>
            <family val="2"/>
          </rPr>
          <t xml:space="preserve">
</t>
        </r>
      </text>
    </comment>
    <comment ref="C41" authorId="0" shapeId="0" xr:uid="{7A5ADB21-723A-4E8D-9380-984D8B2DA1F7}">
      <text>
        <r>
          <rPr>
            <b/>
            <sz val="10"/>
            <color indexed="81"/>
            <rFont val="Verdana"/>
            <family val="2"/>
          </rPr>
          <t>Line 8
If the dollar amount listed on the Schedule F is a negative number, enter it here as a positive number.
If the dollar amount listed on the Schedule F is a positive number, enter it here as a negative number.</t>
        </r>
      </text>
    </comment>
    <comment ref="C42" authorId="0" shapeId="0" xr:uid="{5C54D164-919B-439F-BE49-3AA23F061747}">
      <text>
        <r>
          <rPr>
            <b/>
            <sz val="10"/>
            <color indexed="81"/>
            <rFont val="Verdana"/>
            <family val="2"/>
          </rPr>
          <t xml:space="preserve">Line 14
</t>
        </r>
      </text>
    </comment>
    <comment ref="C43" authorId="0" shapeId="0" xr:uid="{05C54D32-4E1E-45AB-BD00-86F36E0BE45E}">
      <text>
        <r>
          <rPr>
            <b/>
            <sz val="10"/>
            <color indexed="8"/>
            <rFont val="Verdana"/>
            <family val="2"/>
          </rPr>
          <t xml:space="preserve">Line 32 (as itemized)
</t>
        </r>
        <r>
          <rPr>
            <b/>
            <sz val="10"/>
            <color indexed="8"/>
            <rFont val="Verdana"/>
            <family val="2"/>
          </rPr>
          <t xml:space="preserve">
</t>
        </r>
        <r>
          <rPr>
            <b/>
            <sz val="10"/>
            <color indexed="8"/>
            <rFont val="Verdana"/>
            <family val="2"/>
          </rPr>
          <t>Amortization, Casualty Loss, Depletion or One Time Expenses (extraordinary items that are not part of the cost of doing business).</t>
        </r>
        <r>
          <rPr>
            <b/>
            <sz val="8"/>
            <color indexed="8"/>
            <rFont val="Tahoma"/>
            <family val="2"/>
          </rPr>
          <t xml:space="preserve">
</t>
        </r>
      </text>
    </comment>
    <comment ref="C44" authorId="2" shapeId="0" xr:uid="{7540E2DB-7BD6-4168-8C18-C93A5DAB1AF0}">
      <text>
        <r>
          <rPr>
            <b/>
            <sz val="10"/>
            <color indexed="8"/>
            <rFont val="Verdana"/>
            <family val="2"/>
          </rPr>
          <t xml:space="preserve">Line 32 (as itemized)
</t>
        </r>
      </text>
    </comment>
    <comment ref="C47" authorId="0" shapeId="0" xr:uid="{2D01B818-8235-459A-847E-3340C3A6A668}">
      <text>
        <r>
          <rPr>
            <b/>
            <sz val="9"/>
            <color indexed="8"/>
            <rFont val="Verdana"/>
            <family val="2"/>
          </rPr>
          <t xml:space="preserve">FNMA B3-3.4-01
DISTRIBUTIONS:  If there is a stable history of receiving the distribution amount consistent with the level of business income needed to qualify then, enter this amount on the worksheet and NO further documentation is required to include the income in the borrower’s cash flow OR
FNMA B3-3.4-01
ORDINARY INCOME, NET RENTAL INCOME:  Income from partnerships, SCorps, LLCs, estates, or trusts can only be considered if the lender obtains documentation verifying that:
• the income was actually distributed to the borrower or
• the business has adequate liquidity to support the withdrawal of earnings.  If the Schedule K-1 provides this confirmation, no further documentation of business liquidity is required.
NOTE: Regardless of which box is used…
If the borrower owns 25% or more interest in a business, complete analysis of business tax returns (section VIII or X) unless the requirements to waive business tax returns have been met.
FHLMC 5304.1
In the case of Partnerships and S corporations, analysis of the business must support that the business has sufficient liquidity and is financially capable of producing stable monthly income for the Borrower. The Seller may calculate and consider the liquidity ratios of the business using generally accepted accounting practices when analyzing the liquidity of the business.
Although cash distributions reported on the Schedule K-1 may not be used as qualifying income, they may be used to establish business liquidity and access to business funds, provided they are reasonably consistent with the ordinary income. 
For business income not reported on 1040 but being used to qualify, confirm the corporate resolution or partnership agreement does not restrict access.
</t>
        </r>
      </text>
    </comment>
    <comment ref="C48" authorId="0" shapeId="0" xr:uid="{D9FBD1FF-C01B-4417-9263-98EFC73D8662}">
      <text>
        <r>
          <rPr>
            <b/>
            <sz val="10"/>
            <color indexed="8"/>
            <rFont val="Verdana"/>
            <family val="2"/>
          </rPr>
          <t>Line 4c on Schedule K-1 (Form 1065) when the borrower has at least a two year history of having received guaranteed payments to partners.</t>
        </r>
        <r>
          <rPr>
            <b/>
            <sz val="8"/>
            <color indexed="8"/>
            <rFont val="Tahoma"/>
            <family val="2"/>
          </rPr>
          <t xml:space="preserve">
</t>
        </r>
      </text>
    </comment>
    <comment ref="C51" authorId="0" shapeId="0" xr:uid="{1C273309-424B-43A1-8B13-665A3158C3AA}">
      <text>
        <r>
          <rPr>
            <b/>
            <sz val="10"/>
            <color indexed="81"/>
            <rFont val="Verdana"/>
            <family val="2"/>
          </rPr>
          <t>Line 4, Form 1065
If the dollar amount listed on Form 1065 is a negative number, enter it here as a positive number.
If the dollar amount listed on Form 1065 is a positive number, enter it here as a negative number.</t>
        </r>
        <r>
          <rPr>
            <b/>
            <sz val="8"/>
            <color indexed="81"/>
            <rFont val="Tahoma"/>
            <family val="2"/>
          </rPr>
          <t xml:space="preserve">
</t>
        </r>
        <r>
          <rPr>
            <b/>
            <sz val="10"/>
            <color indexed="81"/>
            <rFont val="Verdana"/>
            <family val="2"/>
          </rPr>
          <t xml:space="preserve">Income and losses from these sources should generally not be recognized.  Before any of this income can be used to qualify the borrower, additional documentation is needed to support that distributions are being made to the borrower's partnership.  In addition, the conditions governing the use of K-1 income must be met relative to the partnership.
</t>
        </r>
      </text>
    </comment>
    <comment ref="C52" authorId="0" shapeId="0" xr:uid="{300CBF36-4928-4565-AA3C-B48E89ADAF06}">
      <text>
        <r>
          <rPr>
            <b/>
            <sz val="10"/>
            <color indexed="8"/>
            <rFont val="Verdana"/>
            <family val="2"/>
          </rPr>
          <t xml:space="preserve">Lines 5,6,7, Form 1065 if it is not consistent or nonrecurring.
</t>
        </r>
        <r>
          <rPr>
            <b/>
            <sz val="10"/>
            <color indexed="8"/>
            <rFont val="Verdana"/>
            <family val="2"/>
          </rPr>
          <t xml:space="preserve">
</t>
        </r>
        <r>
          <rPr>
            <b/>
            <sz val="10"/>
            <color indexed="8"/>
            <rFont val="Verdana"/>
            <family val="2"/>
          </rPr>
          <t>If the dollar amount listed on Form 1065 is a negative number, enter it here as a positive number.</t>
        </r>
      </text>
    </comment>
    <comment ref="C53" authorId="0" shapeId="0" xr:uid="{69CC327B-676C-4B58-8E72-B74F3A507669}">
      <text>
        <r>
          <rPr>
            <sz val="10"/>
            <rFont val="Arial"/>
            <family val="2"/>
          </rPr>
          <t>Line 16c, Form 1065</t>
        </r>
      </text>
    </comment>
    <comment ref="C54" authorId="0" shapeId="0" xr:uid="{CCB79DF4-781E-4933-BCF1-C2BD25AD311B}">
      <text>
        <r>
          <rPr>
            <b/>
            <sz val="10"/>
            <color indexed="81"/>
            <rFont val="Verdana"/>
            <family val="2"/>
          </rPr>
          <t>Line 17, Form 1065</t>
        </r>
      </text>
    </comment>
    <comment ref="C55" authorId="0" shapeId="0" xr:uid="{F7B224C4-8D51-43DC-888A-52D6EA45C746}">
      <text>
        <r>
          <rPr>
            <b/>
            <sz val="10"/>
            <color indexed="8"/>
            <rFont val="Verdana"/>
            <family val="2"/>
          </rPr>
          <t>Line 21 (as itemized), Form 1065
Enter the amount of amortization and/or casualty loss listed on the attached schedule for line 21 on Form 1065.</t>
        </r>
        <r>
          <rPr>
            <b/>
            <sz val="8"/>
            <color indexed="8"/>
            <rFont val="Tahoma"/>
            <family val="2"/>
          </rPr>
          <t xml:space="preserve">
</t>
        </r>
      </text>
    </comment>
    <comment ref="C56" authorId="0" shapeId="0" xr:uid="{83D7F3A7-1CE0-408B-A24B-9F6A3D3AAC3D}">
      <text>
        <r>
          <rPr>
            <b/>
            <sz val="10"/>
            <color indexed="81"/>
            <rFont val="Verdana"/>
            <family val="2"/>
          </rPr>
          <t>Schedule L, Line 16, Column D, Form 1065
If there is evidence that these liabilities regularly roll over and/or there are sufficient liquid business assets to cover them, enter zero. 
Enter into the calculator as a positive number; amount will be subtracted from the Analysis.</t>
        </r>
      </text>
    </comment>
    <comment ref="C57" authorId="0" shapeId="0" xr:uid="{4044437C-14D3-40BF-B516-83A619B67C3B}">
      <text>
        <r>
          <rPr>
            <b/>
            <sz val="10"/>
            <color indexed="81"/>
            <rFont val="Verdana"/>
            <family val="2"/>
          </rPr>
          <t>Schedule M1, Line 4b, Form 1065
Enter into the calculator as a positive number; amount will be subtracted from the Analysis.</t>
        </r>
      </text>
    </comment>
    <comment ref="C59" authorId="0" shapeId="0" xr:uid="{0FCC6501-C1AB-4349-B0A2-750BBC2C860C}">
      <text>
        <r>
          <rPr>
            <b/>
            <sz val="10"/>
            <color indexed="8"/>
            <rFont val="Verdana"/>
            <family val="2"/>
          </rPr>
          <t xml:space="preserve">Enter the percentage of Capital listed on line J (end of year) (Schedule K-1 Form 1065) as a decimal.
</t>
        </r>
        <r>
          <rPr>
            <b/>
            <sz val="10"/>
            <color indexed="8"/>
            <rFont val="Verdana"/>
            <family val="2"/>
          </rPr>
          <t xml:space="preserve">
</t>
        </r>
        <r>
          <rPr>
            <b/>
            <sz val="10"/>
            <color indexed="8"/>
            <rFont val="Verdana"/>
            <family val="2"/>
          </rPr>
          <t>Example:  50% - .50</t>
        </r>
        <r>
          <rPr>
            <b/>
            <sz val="8"/>
            <color indexed="8"/>
            <rFont val="Tahoma"/>
            <family val="2"/>
          </rPr>
          <t xml:space="preserve">
</t>
        </r>
      </text>
    </comment>
    <comment ref="H60" authorId="1" shapeId="0" xr:uid="{3CA78914-2F42-463F-9B0A-AF713FC5B2A7}">
      <text>
        <r>
          <rPr>
            <b/>
            <sz val="9"/>
            <color indexed="8"/>
            <rFont val="Tahoma"/>
            <family val="2"/>
          </rPr>
          <t>FNMA B3-3.4-01                                                         Income from partnerships, SCorps, LLCs, estates, or trusts can only be considered if the lender obtains documentation verifying that:
• the income was actually distributed to the borrower or
• the business has adequate liquidity to support the withdrawal of earnings.  If the Schedule K-1 provides this confirmation, no further documentation of business liquidity is required.
FHLMC 5304.1
For business income not reported on 1040 but being used to qualify, confirm the corporate resolution or partnership agreement does not restrict access.
Consult your Underwriting Guidelines prior to entering this amount in the Totals on line 2 at the bottom of the form.  Losses must generally be considered.</t>
        </r>
      </text>
    </comment>
    <comment ref="N60" authorId="1" shapeId="0" xr:uid="{E9E9C106-B32A-4552-9F1E-B86876DAD4DF}">
      <text>
        <r>
          <rPr>
            <b/>
            <sz val="9"/>
            <color indexed="81"/>
            <rFont val="Tahoma"/>
            <family val="2"/>
          </rPr>
          <t>FNMA B3-3.4-01                                                             Income from partnerships, SCorps, LLCs, estates, or trusts can only be considered if the lender obtains documentation verifying that:
• the income was actually distributed to the borrower or
• the business has adequate liquidity to support the withdrawal of earnings.  If the Schedule K-1 provides this confirmation, no further documentation of business liquidity is required.
FHLMC 5304.1
For business income not reported on 1040 but being used to qualify, confirm the corporate resolution or partnership agreement does not restrict access.
Consult your Underwriting Guidelines prior to entering this amount in the Totals on line 2 at the bottom of the form.  Losses must generally be considered.</t>
        </r>
      </text>
    </comment>
    <comment ref="C62" authorId="1" shapeId="0" xr:uid="{407F2ECA-229D-4C14-B743-A70681AAA99D}">
      <text>
        <r>
          <rPr>
            <b/>
            <sz val="9"/>
            <color indexed="8"/>
            <rFont val="Verdana"/>
            <family val="2"/>
          </rPr>
          <t xml:space="preserve">FNMA B3-3.4-02
DISTRIBUTIONS:  If there is a stable history of receiving the distribution amount consistent with the level of business income needed to qualify then, enter this amount on the worksheet and NO further documentation is required to include the income in the borrower’s cash flow OR
FNMA B3-3.4-02
ORDINARY INCOME, NET RENTAL INCOME:  Income from partnerships, SCorps, LLCs, estates, or trusts can only be considered if the lender obtains documentation verifying that:
• the income was actually distributed to the borrower or
• the business has adequate liquidity to support the withdrawal of earnings.  If the Schedule K-1 provides this confirmation, no further documentation of business liquidity is required.
NOTE: Regardless of which box is used…
If the borrower owns 25% or more interest in a business, complete analysis of business tax returns (section VIII or X) unless the requirements to waive business tax returns have been met.
FHLMC 5304.1
In the case of Partnerships and S corporations, analysis of the business must support that the business has sufficient liquidity and is financially capable of producing stable monthly income for the Borrower. The Seller may calculate and consider the liquidity ratios of the business using generally accepted accounting practices when analyzing the liquidity of the business.
Although cash distributions reported on the Schedule K-1 may not be used as qualifying income, they may be used to establish business liquidity and access to business funds, provided they are reasonably consistent with the ordinary income. 
For business income not reported on 1040 but being used to qualify, confirm the corporate resolution or partnership agreement does not restrict access.
</t>
        </r>
      </text>
    </comment>
    <comment ref="C65" authorId="0" shapeId="0" xr:uid="{E729F830-A92F-464D-AA81-3C396D9AFD0D}">
      <text>
        <r>
          <rPr>
            <b/>
            <sz val="10"/>
            <color indexed="8"/>
            <rFont val="Verdana"/>
            <family val="2"/>
          </rPr>
          <t xml:space="preserve">Line 4 and 5, Form 1120S if it they are not consistent or nonrecurring.
</t>
        </r>
        <r>
          <rPr>
            <b/>
            <sz val="10"/>
            <color indexed="8"/>
            <rFont val="Verdana"/>
            <family val="2"/>
          </rPr>
          <t xml:space="preserve">
</t>
        </r>
        <r>
          <rPr>
            <b/>
            <sz val="10"/>
            <color indexed="8"/>
            <rFont val="Verdana"/>
            <family val="2"/>
          </rPr>
          <t xml:space="preserve">If the dollar amount listed on Form 1120S is a negative number, enter it here as a positive number.
</t>
        </r>
        <r>
          <rPr>
            <b/>
            <sz val="10"/>
            <color indexed="8"/>
            <rFont val="Verdana"/>
            <family val="2"/>
          </rPr>
          <t xml:space="preserve">
</t>
        </r>
        <r>
          <rPr>
            <b/>
            <sz val="10"/>
            <color indexed="8"/>
            <rFont val="Verdana"/>
            <family val="2"/>
          </rPr>
          <t>If the dollar amount listed on Form 1120S is a positive number, enter it here as a negative number.</t>
        </r>
        <r>
          <rPr>
            <b/>
            <sz val="8"/>
            <color indexed="8"/>
            <rFont val="Tahoma"/>
            <family val="2"/>
          </rPr>
          <t xml:space="preserve">
</t>
        </r>
      </text>
    </comment>
    <comment ref="C66" authorId="0" shapeId="0" xr:uid="{4C189A23-A565-4BB1-94CC-0EA4DC3225F1}">
      <text>
        <r>
          <rPr>
            <b/>
            <sz val="10"/>
            <color indexed="8"/>
            <rFont val="Verdana"/>
            <family val="2"/>
          </rPr>
          <t>Line 14, Form 1120S</t>
        </r>
      </text>
    </comment>
    <comment ref="C67" authorId="0" shapeId="0" xr:uid="{2B78FC7C-74D8-4052-B67F-C413DB85F123}">
      <text>
        <r>
          <rPr>
            <b/>
            <sz val="10"/>
            <color indexed="8"/>
            <rFont val="Verdana"/>
            <family val="2"/>
          </rPr>
          <t>Line 15, Form 1120S</t>
        </r>
      </text>
    </comment>
    <comment ref="C68" authorId="0" shapeId="0" xr:uid="{B2981D22-B3CB-4C92-A83E-3490FD96036E}">
      <text>
        <r>
          <rPr>
            <b/>
            <sz val="10"/>
            <color indexed="8"/>
            <rFont val="Verdana"/>
            <family val="2"/>
          </rPr>
          <t>Line 20 (as itemized), Form 1120S
Enter the amount of amortization, casualty loss and/or one time expenses (extraordinary expenses not part of the cost of doing business) listed on the attached schedule for line 20 on form 1120S.</t>
        </r>
        <r>
          <rPr>
            <b/>
            <sz val="8"/>
            <color indexed="8"/>
            <rFont val="Tahoma"/>
            <family val="2"/>
          </rPr>
          <t xml:space="preserve">
</t>
        </r>
      </text>
    </comment>
    <comment ref="C69" authorId="0" shapeId="0" xr:uid="{CEE22A19-CB7E-4A2D-BE6B-C4F02E9BBCA0}">
      <text>
        <r>
          <rPr>
            <b/>
            <sz val="10"/>
            <color indexed="81"/>
            <rFont val="Verdana"/>
            <family val="2"/>
          </rPr>
          <t>Schedule L, Line 17, Column D, Form 1120S
If there is evidence that these liabilities regularly roll over and/or there are sufficient liquid business assets to cover them, enter zero.
Enter into the calculator as a positive number; amount will be subtracted from the Analysis.</t>
        </r>
      </text>
    </comment>
    <comment ref="C70" authorId="0" shapeId="0" xr:uid="{67DEDE5D-74FD-402F-B97A-02D75E374760}">
      <text>
        <r>
          <rPr>
            <b/>
            <sz val="10"/>
            <color indexed="81"/>
            <rFont val="Verdana"/>
            <family val="2"/>
          </rPr>
          <t>Schedule M1, Line 3b, Form 1120S
Enter into the calculator as a positive number; amount will be subtracted from the Analysis.</t>
        </r>
      </text>
    </comment>
    <comment ref="C72" authorId="0" shapeId="0" xr:uid="{1E63BBBE-B0AC-4963-A12C-1E10A4F517DC}">
      <text>
        <r>
          <rPr>
            <b/>
            <sz val="10"/>
            <color indexed="8"/>
            <rFont val="Verdana"/>
            <family val="2"/>
          </rPr>
          <t xml:space="preserve">8. Enter the percentage listed on line G (Schedule K-1 Form 1120S) as a decimal.
</t>
        </r>
        <r>
          <rPr>
            <b/>
            <sz val="10"/>
            <color indexed="8"/>
            <rFont val="Verdana"/>
            <family val="2"/>
          </rPr>
          <t xml:space="preserve">
</t>
        </r>
        <r>
          <rPr>
            <b/>
            <sz val="10"/>
            <color indexed="8"/>
            <rFont val="Verdana"/>
            <family val="2"/>
          </rPr>
          <t>Example:  50% = .50</t>
        </r>
        <r>
          <rPr>
            <b/>
            <sz val="8"/>
            <color indexed="8"/>
            <rFont val="Tahoma"/>
            <family val="2"/>
          </rPr>
          <t xml:space="preserve">
</t>
        </r>
      </text>
    </comment>
    <comment ref="H73" authorId="1" shapeId="0" xr:uid="{CBC2B81B-43B6-45F9-A14C-99DC77C726AB}">
      <text>
        <r>
          <rPr>
            <b/>
            <sz val="9"/>
            <color indexed="81"/>
            <rFont val="Tahoma"/>
            <family val="2"/>
          </rPr>
          <t>FNMA B3-3.4-02
ORDINARY INCOME, NET RENTAL INCOME:  Income from partnerships, SCorps, LLCs, estates, or trusts can only be considered if the lender obtains documentation verifying that:
• the income was actually distributed to the borrower or
• the business has adequate liquidity to support the withdrawal of earnings.  If the Schedule K-1 provides this confirmation, no further documentation of business liquidity is required.
FHLMC 5304.1
For business income not reported on 1040 but being used to qualify, confirm the corporate resolution or partnership agreement does not restrict access.
Consult your Underwriting Guidelines prior to entering this amount in the Totals on line 2 at the bottom of the form.  Losses must generally be considered.</t>
        </r>
      </text>
    </comment>
    <comment ref="N73" authorId="1" shapeId="0" xr:uid="{534D508C-7AFD-40C3-91FF-393215B54835}">
      <text>
        <r>
          <rPr>
            <b/>
            <sz val="9"/>
            <color indexed="81"/>
            <rFont val="Tahoma"/>
            <family val="2"/>
          </rPr>
          <t>FNMA B3-3.4-02
ORDINARY INCOME, NET RENTAL INCOME:  Income from partnerships, SCorps, LLCs, estates, or trusts can only be considered if the lender obtains documentation verifying that:
• the income was actually distributed to the borrower or
• the business has adequate liquidity to support the withdrawal of earnings.  If the Schedule K-1 provides this confirmation, no further documentation of business liquidity is required.
FHLMC 5304.1
For business income not reported on 1040 but being used to qualify, confirm the corporate resolution or partnership agreement does not restrict access.
Consult your Underwriting Guidelines prior to entering this amount in the Totals on line 2 at the bottom of the form.  Losses must generally be considered.</t>
        </r>
      </text>
    </comment>
    <comment ref="C75" authorId="0" shapeId="0" xr:uid="{D3FA8FF4-DA90-464C-AB6A-4E14CF2B3136}">
      <text>
        <r>
          <rPr>
            <b/>
            <sz val="10"/>
            <color indexed="8"/>
            <rFont val="Verdana"/>
            <family val="2"/>
          </rPr>
          <t xml:space="preserve">Line 30
</t>
        </r>
        <r>
          <rPr>
            <b/>
            <sz val="10"/>
            <color indexed="8"/>
            <rFont val="Verdana"/>
            <family val="2"/>
          </rPr>
          <t xml:space="preserve">
</t>
        </r>
      </text>
    </comment>
    <comment ref="C76" authorId="0" shapeId="0" xr:uid="{F0CB1781-3589-45EA-80F7-1935D31966F2}">
      <text>
        <r>
          <rPr>
            <b/>
            <sz val="10"/>
            <color indexed="8"/>
            <rFont val="Verdana"/>
            <family val="2"/>
          </rPr>
          <t xml:space="preserve">Line 31
</t>
        </r>
        <r>
          <rPr>
            <b/>
            <sz val="10"/>
            <color indexed="8"/>
            <rFont val="Verdana"/>
            <family val="2"/>
          </rPr>
          <t xml:space="preserve">
</t>
        </r>
        <r>
          <rPr>
            <b/>
            <sz val="10"/>
            <color indexed="8"/>
            <rFont val="Verdana"/>
            <family val="2"/>
          </rPr>
          <t>Enter into the calculator as a positive number; amount will be subtracted from the Analysis.</t>
        </r>
      </text>
    </comment>
    <comment ref="C77" authorId="0" shapeId="0" xr:uid="{BFE39493-5F19-4DF9-A68D-96167832C024}">
      <text>
        <r>
          <rPr>
            <b/>
            <sz val="10"/>
            <color indexed="81"/>
            <rFont val="Verdana"/>
            <family val="2"/>
          </rPr>
          <t>Lines 8 and 9 if they are  not consistent and nonrecurring.
If the dollar amount listed on Form 1120 is a negative number, enter it here as a positive number.
If the dollar amount listed on Form 1120 is a positive number, enter it here as a negative number.</t>
        </r>
        <r>
          <rPr>
            <b/>
            <sz val="8"/>
            <color indexed="81"/>
            <rFont val="Tahoma"/>
            <family val="2"/>
          </rPr>
          <t xml:space="preserve">
</t>
        </r>
      </text>
    </comment>
    <comment ref="C78" authorId="0" shapeId="0" xr:uid="{8DC61E6A-165E-4A5D-B672-6EF2566B6E48}">
      <text>
        <r>
          <rPr>
            <b/>
            <sz val="10"/>
            <color indexed="81"/>
            <rFont val="Verdana"/>
            <family val="2"/>
          </rPr>
          <t>Line 10 if it is not consistent and nonrecurring.
If the dollar amount listed on Form 1120 is a negative number, enter it here as a positive number.
If the dollar amount listed on Form 1120 is a positive number, enter it here as a negative number.</t>
        </r>
        <r>
          <rPr>
            <b/>
            <sz val="8"/>
            <color indexed="81"/>
            <rFont val="Tahoma"/>
            <family val="2"/>
          </rPr>
          <t xml:space="preserve">
</t>
        </r>
      </text>
    </comment>
    <comment ref="C79" authorId="0" shapeId="0" xr:uid="{F01434BB-808E-470C-84DA-113993AB1ABA}">
      <text>
        <r>
          <rPr>
            <b/>
            <sz val="10"/>
            <color indexed="8"/>
            <rFont val="Verdana"/>
            <family val="2"/>
          </rPr>
          <t>Line 20</t>
        </r>
      </text>
    </comment>
    <comment ref="C80" authorId="0" shapeId="0" xr:uid="{47C0C034-575F-4F12-A6B9-EA6047AE4A69}">
      <text>
        <r>
          <rPr>
            <b/>
            <sz val="10"/>
            <color indexed="8"/>
            <rFont val="Verdana"/>
            <family val="2"/>
          </rPr>
          <t>Line 21</t>
        </r>
      </text>
    </comment>
    <comment ref="C81" authorId="0" shapeId="0" xr:uid="{C9CC0FD9-275B-4005-AAEA-C6660B74CF42}">
      <text>
        <r>
          <rPr>
            <b/>
            <sz val="10"/>
            <color indexed="81"/>
            <rFont val="Verdana"/>
            <family val="2"/>
          </rPr>
          <t>Line 26 (as itemized)
Enter the amount of amortization and/or casualty loss listed on the attached schedule for line 26 on form 1120.</t>
        </r>
        <r>
          <rPr>
            <b/>
            <sz val="8"/>
            <color indexed="81"/>
            <rFont val="Tahoma"/>
            <family val="2"/>
          </rPr>
          <t xml:space="preserve">
</t>
        </r>
      </text>
    </comment>
    <comment ref="C82" authorId="0" shapeId="0" xr:uid="{1AD9781F-2B11-4BAB-9A51-29E3A7A5955B}">
      <text>
        <r>
          <rPr>
            <b/>
            <sz val="10"/>
            <color indexed="81"/>
            <rFont val="Verdana"/>
            <family val="2"/>
          </rPr>
          <t xml:space="preserve">Line 29c </t>
        </r>
      </text>
    </comment>
    <comment ref="C83" authorId="0" shapeId="0" xr:uid="{FA288489-E990-498C-849C-9B35D0FDE610}">
      <text>
        <r>
          <rPr>
            <b/>
            <sz val="10"/>
            <color indexed="81"/>
            <rFont val="Verdana"/>
            <family val="2"/>
          </rPr>
          <t>Schedule L, Line 17, Column D
If there is evidence that these liabilities regularly roll over and/or there are sufficient liquid business assets to cover them, enter zero.
Enter into the calculator as a positive number; amount will be subtracted from the Analysis.</t>
        </r>
      </text>
    </comment>
    <comment ref="C84" authorId="0" shapeId="0" xr:uid="{427F58E1-1F5C-489C-975C-201D86897E93}">
      <text>
        <r>
          <rPr>
            <b/>
            <sz val="10"/>
            <color indexed="81"/>
            <rFont val="Tahoma"/>
            <family val="2"/>
          </rPr>
          <t>Schedule M1, Line 5c
Enter into the calculator as a positive number; amount will be subtracted from the Analysis</t>
        </r>
      </text>
    </comment>
    <comment ref="C86" authorId="0" shapeId="0" xr:uid="{8804095E-EA84-4BEA-8786-3B80C077A5C6}">
      <text>
        <r>
          <rPr>
            <b/>
            <sz val="10"/>
            <color indexed="8"/>
            <rFont val="Verdana"/>
            <family val="2"/>
          </rPr>
          <t>12. Enter the percentage listed on Form 1125-E (Form 1120) for your borrower(s) as a decimal.
Example:  50% - .50</t>
        </r>
        <r>
          <rPr>
            <b/>
            <sz val="8"/>
            <color indexed="8"/>
            <rFont val="Tahoma"/>
            <family val="2"/>
          </rPr>
          <t xml:space="preserve">
</t>
        </r>
        <r>
          <rPr>
            <b/>
            <sz val="10"/>
            <color indexed="8"/>
            <rFont val="Tahoma"/>
            <family val="2"/>
          </rPr>
          <t>-For FNMA B3-3.4-03, Corporate earnings may not be used unless the borrower owns 100% of the business.
-For FHLMC 5304.1, For Corporations, if the borrower holds 100% ownership interest, documentation is not required to verify access to business income… if less than 100% ownership, the seller must verify that the borrower has the legal right to the business income that is used as stable monthly income is not encumbered, restricted or prevented by the corporate resolution, partnership agreement, or other comparable document.
Consult your Underwriting Guidelines prior to entering this amount in the Totals line 4 at the bottom of the form.  Losses must generally be considered.</t>
        </r>
      </text>
    </comment>
    <comment ref="C88" authorId="0" shapeId="0" xr:uid="{A4333C9B-084B-44CB-B645-8BACBCCF79FC}">
      <text>
        <r>
          <rPr>
            <b/>
            <sz val="10"/>
            <color indexed="81"/>
            <rFont val="Verdana"/>
            <family val="2"/>
          </rPr>
          <t>Line 5 of Schedule B (Form 1040) for each payer directly related to the corporation on Form 1120.  
Enter into the calculator as a positive number; amount will be subtracted from the Analysis.</t>
        </r>
      </text>
    </comment>
    <comment ref="H90" authorId="1" shapeId="0" xr:uid="{90152B04-DB75-461C-B82B-076F709CAF37}">
      <text>
        <r>
          <rPr>
            <b/>
            <sz val="9"/>
            <color indexed="81"/>
            <rFont val="Tahoma"/>
            <family val="2"/>
          </rPr>
          <t xml:space="preserve">- For FNMA B3-3.4-03, Corporate earnings may not be used unless the borrower owns 100% of the business.
- For FHLMC 5304.1, Income reported on the business tax returns but not on the personal tax returns may be considered as stable monthly income, provided the Seller's analysis confirms that based on the financial strength of the business, the use of these funds as personal income would not have a detrimental impact on the business.
Consult your Underwriting Guidelines prior to entering this amount in the Totals line 4 at the bottom of the form.  Losses must generally be considered.
</t>
        </r>
      </text>
    </comment>
    <comment ref="N90" authorId="1" shapeId="0" xr:uid="{F1E2777E-658F-4CBB-82BC-3071FE4C06B3}">
      <text>
        <r>
          <rPr>
            <b/>
            <sz val="9"/>
            <color indexed="81"/>
            <rFont val="Tahoma"/>
            <family val="2"/>
          </rPr>
          <t xml:space="preserve">-For FNMA B3-3.4-03, Corporate earnings may not be used unless the borrower owns 100% of the business.
- For FHLMC 5304.1, Income reported on the business tax returns but not on the personal tax returns may be considered as stable monthly income, provided the Seller's analysis confirms that based on the financial strength of the business, the use of these funds as personal income would not have a detrimental impact on the business.
Consult your Underwriting Guidelines prior to entering this amount in the Totals line 4 at the bottom of the form.  Losses must generally be considered.
</t>
        </r>
      </text>
    </comment>
    <comment ref="C93" authorId="3" shapeId="0" xr:uid="{0228AD92-F86F-4ECD-9462-5581F8D1ADD3}">
      <text>
        <r>
          <rPr>
            <b/>
            <sz val="10"/>
            <color indexed="8"/>
            <rFont val="Verdana"/>
            <family val="2"/>
          </rPr>
          <t xml:space="preserve">Auto-populates Sections (I-VII)+ IX
</t>
        </r>
      </text>
    </comment>
    <comment ref="C94" authorId="2" shapeId="0" xr:uid="{77A06357-2DED-413A-BEED-A1AB9B44221A}">
      <text>
        <r>
          <rPr>
            <b/>
            <sz val="10"/>
            <color indexed="81"/>
            <rFont val="Verdana"/>
            <family val="2"/>
          </rPr>
          <t xml:space="preserve">Totals from Section VIII, Line 10 NOTE:  
CHECK THE BOX IF YOU WANT TO USE THE INCOME OR COUNT THE LOSS FROM THE BUSINESS.  SEE BELOW FOR GUIDANCE!  
FNMA B3-3.4-01
ORDINARY INCOME, NET RENTAL INCOME:  Income from partnerships, SCorps, LLCs, estates, or trusts can only be considered if the lender obtains documentation verifying that:
• the income was actually distributed to the borrower or
• the business has adequate liquidity to support the withdrawal of earnings.  If the Schedule K-1 provides this confirmation, no further documentation of business liquidity is required.
FHLMC 5304.1
For business income not reported on 1040 but being used to qualify, confirm the corporate resolution or partnership agreement does not restrict access.
Consult your Underwriting Guidelines prior to entering this amount in the Totals on line 2 at the bottom of the form.  Losses must generally be considered.
Enter Totals from Section X, if applicable
</t>
        </r>
        <r>
          <rPr>
            <sz val="10"/>
            <color indexed="81"/>
            <rFont val="Verdana"/>
            <family val="2"/>
          </rPr>
          <t xml:space="preserve">
</t>
        </r>
      </text>
    </comment>
    <comment ref="C95" authorId="2" shapeId="0" xr:uid="{53432DC3-EBCA-4412-98D1-10960DEFDFFF}">
      <text>
        <r>
          <rPr>
            <b/>
            <sz val="10"/>
            <color indexed="8"/>
            <rFont val="Verdana"/>
            <family val="2"/>
          </rPr>
          <t xml:space="preserve">NOTE:  CHECK THE BOX IF YOU WANT TO USE THE INCOME OR COUNT THE LOSS FROM THE BUSINESS.  SEE BELOW FOR GUIDANCE!  
FNMA B3-3.4-02
ORDINARY INCOME, NET RENTAL INCOME:  Income from partnerships, SCorps, LLCs, estates, or trusts can only be considered if the lender obtains documentation verifying that:
• the income was actually distributed to the borrower or
• the business has adequate liquidity to support the withdrawal of earnings.  If the Schedule K-1 provides this confirmation, no further documentation of business liquidity is required.
FHLMC 5304.1
For business income not reported on 1040 but being used to qualify, confirm the corporate resolution or partnership agreement does not restrict access.
Consult your Underwriting Guidelines prior to entering this amount in the Totals on line 2 at the bottom of the form.  Losses must generally be considered.
Enter Totals from Section X, Line 9 if applicable
 </t>
        </r>
      </text>
    </comment>
    <comment ref="C96" authorId="0" shapeId="0" xr:uid="{0041D86B-372F-4E0B-8621-BF053F87D18A}">
      <text>
        <r>
          <rPr>
            <b/>
            <sz val="10"/>
            <color indexed="8"/>
            <rFont val="Verdana"/>
            <family val="2"/>
          </rPr>
          <t xml:space="preserve">NOTE:  CHECK THE BOX IF YOU WANT TO USE THE INCOME OR COUNT THE LOSS FROM THE BUSINESS.  SEE BELOW FOR GUIDANCE!  
Consult your Underwriting Guidelines prior to entering income on this line.  Losses must </t>
        </r>
        <r>
          <rPr>
            <b/>
            <i/>
            <sz val="10"/>
            <color indexed="8"/>
            <rFont val="Verdana"/>
            <family val="2"/>
          </rPr>
          <t>generally</t>
        </r>
        <r>
          <rPr>
            <b/>
            <sz val="10"/>
            <color indexed="8"/>
            <rFont val="Verdana"/>
            <family val="2"/>
          </rPr>
          <t xml:space="preserve"> be considered.
- For FNMA B3-3.4-03, Corporate earnings may not be used unless the borrower owns 100% of the business.
- For FHLMC 5304.1, For Corporations, if the borrower holds 100% ownership interest, documentation is not required to verify access to business income… if less than 100% ownership, the seller must verify that the borrower has the legal right to the business income that is used as stable monthly income is not encumbered, restricted or prevented by the corporate resolution, partnership agreement, or other comparable document.
Be sure to enter as (+/-) as appropriate.</t>
        </r>
      </text>
    </comment>
    <comment ref="C99" authorId="0" shapeId="0" xr:uid="{D045221D-3135-49A6-A9E3-4B3358618399}">
      <text>
        <r>
          <rPr>
            <b/>
            <sz val="10"/>
            <color indexed="81"/>
            <rFont val="Verdana"/>
            <family val="2"/>
          </rPr>
          <t>Refer to agency / investor guidelines to determine the number of years tax returns that must be reviewed.  
For 1 year enter 12 
For 2 years enter 24</t>
        </r>
        <r>
          <rPr>
            <b/>
            <sz val="8"/>
            <color indexed="81"/>
            <rFont val="Tahoma"/>
            <family val="2"/>
          </rPr>
          <t xml:space="preserve">
</t>
        </r>
      </text>
    </comment>
    <comment ref="C100" authorId="0" shapeId="0" xr:uid="{08A5ECAA-4A42-490F-B0CF-BD6DE207F385}">
      <text>
        <r>
          <rPr>
            <b/>
            <sz val="10"/>
            <color indexed="81"/>
            <rFont val="Verdana"/>
            <family val="2"/>
          </rPr>
          <t>Refer to agency / investor guidelines as to allowable income / sources.</t>
        </r>
        <r>
          <rPr>
            <b/>
            <sz val="8"/>
            <color indexed="81"/>
            <rFont val="Tahoma"/>
            <family val="2"/>
          </rPr>
          <t xml:space="preserve">
</t>
        </r>
      </text>
    </comment>
    <comment ref="C102" authorId="2" shapeId="0" xr:uid="{395BC0D9-8818-4D3F-B65D-98121D3689AB}">
      <text>
        <r>
          <rPr>
            <b/>
            <sz val="10"/>
            <color indexed="81"/>
            <rFont val="Verdana"/>
            <family val="2"/>
          </rPr>
          <t>NOTE:  This amount is an average based on the amounts entered.   Consult your guidelines for further assistance.</t>
        </r>
        <r>
          <rPr>
            <b/>
            <sz val="8"/>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Sherry Wilson</author>
    <author>Dina Jenkins</author>
    <author>Patricia Bunch</author>
  </authors>
  <commentList>
    <comment ref="A11" authorId="0" shapeId="0" xr:uid="{B5FF21D0-6349-47FE-9A81-87169A1FB5B8}">
      <text>
        <r>
          <rPr>
            <b/>
            <sz val="10"/>
            <color indexed="8"/>
            <rFont val="Tahoma"/>
            <family val="2"/>
          </rPr>
          <t>Schedule L line 1 column d</t>
        </r>
      </text>
    </comment>
    <comment ref="A12" authorId="0" shapeId="0" xr:uid="{B34E7E89-C90E-4559-852E-439E65370D64}">
      <text>
        <r>
          <rPr>
            <b/>
            <sz val="10"/>
            <color indexed="81"/>
            <rFont val="Tahoma"/>
            <family val="2"/>
          </rPr>
          <t>Schedule L line 2b column d</t>
        </r>
      </text>
    </comment>
    <comment ref="A13" authorId="1" shapeId="0" xr:uid="{A56201FB-B819-4E53-AA41-44175109C432}">
      <text>
        <r>
          <rPr>
            <b/>
            <sz val="9"/>
            <color indexed="81"/>
            <rFont val="Tahoma"/>
            <family val="2"/>
          </rPr>
          <t>Schedule L line 3 column d</t>
        </r>
        <r>
          <rPr>
            <sz val="9"/>
            <color indexed="81"/>
            <rFont val="Tahoma"/>
            <family val="2"/>
          </rPr>
          <t xml:space="preserve">
</t>
        </r>
      </text>
    </comment>
    <comment ref="A14" authorId="1" shapeId="0" xr:uid="{4EE16F4E-C253-4F16-B71E-C159E81E39A1}">
      <text>
        <r>
          <rPr>
            <b/>
            <sz val="9"/>
            <color indexed="8"/>
            <rFont val="Tahoma"/>
            <family val="2"/>
          </rPr>
          <t>Line 6, Column d - use caution, review itemized statement and enter only applicable amounts.</t>
        </r>
        <r>
          <rPr>
            <sz val="9"/>
            <color indexed="8"/>
            <rFont val="Tahoma"/>
            <family val="2"/>
          </rPr>
          <t xml:space="preserve">
</t>
        </r>
      </text>
    </comment>
    <comment ref="A18" authorId="0" shapeId="0" xr:uid="{6707F0C6-E38F-4835-9622-6C96C8C986FB}">
      <text>
        <r>
          <rPr>
            <b/>
            <sz val="10"/>
            <color indexed="81"/>
            <rFont val="Tahoma"/>
            <family val="2"/>
          </rPr>
          <t xml:space="preserve">Schedule L 
line 15 (1065) column d 
line 16 (1120S, 1120) column d
</t>
        </r>
      </text>
    </comment>
    <comment ref="A19" authorId="0" shapeId="0" xr:uid="{086A95B5-5477-4823-A40F-133DAF1A8FB1}">
      <text>
        <r>
          <rPr>
            <b/>
            <sz val="10"/>
            <color indexed="81"/>
            <rFont val="Tahoma"/>
            <family val="2"/>
          </rPr>
          <t xml:space="preserve">Schedule L 
line 16 (1065), column d
line 17 (1120S, 1120), column d
</t>
        </r>
      </text>
    </comment>
    <comment ref="A20" authorId="0" shapeId="0" xr:uid="{2D52BA70-2BD7-4920-B8DD-74ECCD874FBC}">
      <text>
        <r>
          <rPr>
            <b/>
            <sz val="10"/>
            <color indexed="8"/>
            <rFont val="Tahoma"/>
            <family val="2"/>
          </rPr>
          <t xml:space="preserve">Schedule L 
</t>
        </r>
        <r>
          <rPr>
            <b/>
            <sz val="10"/>
            <color indexed="8"/>
            <rFont val="Tahoma"/>
            <family val="2"/>
          </rPr>
          <t xml:space="preserve">line 17 (1065), column d
</t>
        </r>
        <r>
          <rPr>
            <b/>
            <sz val="10"/>
            <color indexed="8"/>
            <rFont val="Tahoma"/>
            <family val="2"/>
          </rPr>
          <t xml:space="preserve">line 18 (1120S, 1120), column d
</t>
        </r>
        <r>
          <rPr>
            <b/>
            <sz val="10"/>
            <color indexed="8"/>
            <rFont val="Tahoma"/>
            <family val="2"/>
          </rPr>
          <t xml:space="preserve">Review itemized statement
</t>
        </r>
      </text>
    </comment>
    <comment ref="A23" authorId="2" shapeId="0" xr:uid="{E67E3588-6F4B-4C50-B051-992B534FD07B}">
      <text>
        <r>
          <rPr>
            <b/>
            <sz val="10"/>
            <color indexed="8"/>
            <rFont val="Tahoma"/>
            <family val="2"/>
          </rPr>
          <t xml:space="preserve">- Liquidity Ratios
</t>
        </r>
        <r>
          <rPr>
            <b/>
            <sz val="10"/>
            <color indexed="8"/>
            <rFont val="Tahoma"/>
            <family val="2"/>
          </rPr>
          <t>For FNMA, For either ratio, a result of one or greater is</t>
        </r>
        <r>
          <rPr>
            <b/>
            <u/>
            <sz val="10"/>
            <color indexed="8"/>
            <rFont val="Tahoma"/>
            <family val="2"/>
          </rPr>
          <t xml:space="preserve"> generally</t>
        </r>
        <r>
          <rPr>
            <b/>
            <sz val="10"/>
            <color indexed="8"/>
            <rFont val="Tahoma"/>
            <family val="2"/>
          </rPr>
          <t xml:space="preserve"> sufficient to confirm adequate business liquidity to support the withdrawal of earnings.
</t>
        </r>
      </text>
    </comment>
    <comment ref="A24" authorId="2" shapeId="0" xr:uid="{DF5BFE6B-9A8E-405B-898B-8823CF222647}">
      <text>
        <r>
          <rPr>
            <b/>
            <sz val="10"/>
            <color indexed="8"/>
            <rFont val="Tahoma"/>
            <family val="2"/>
          </rPr>
          <t xml:space="preserve">- Liquidity Ratios
</t>
        </r>
        <r>
          <rPr>
            <b/>
            <sz val="10"/>
            <color indexed="8"/>
            <rFont val="Tahoma"/>
            <family val="2"/>
          </rPr>
          <t xml:space="preserve">For FNMA, For either ratio, a result of one or greater is </t>
        </r>
        <r>
          <rPr>
            <b/>
            <u/>
            <sz val="10"/>
            <color indexed="8"/>
            <rFont val="Tahoma"/>
            <family val="2"/>
          </rPr>
          <t>generally</t>
        </r>
        <r>
          <rPr>
            <b/>
            <sz val="10"/>
            <color indexed="8"/>
            <rFont val="Tahoma"/>
            <family val="2"/>
          </rPr>
          <t xml:space="preserve"> sufficient to confirm adequate business liquidity to support the withdrawal of earnings.</t>
        </r>
        <r>
          <rPr>
            <b/>
            <sz val="8"/>
            <color indexed="8"/>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Patricia Bunch</author>
  </authors>
  <commentList>
    <comment ref="D9" authorId="0" shapeId="0" xr:uid="{B32B6803-A1E9-4C87-A460-F6BFE730040D}">
      <text>
        <r>
          <rPr>
            <sz val="11"/>
            <color indexed="81"/>
            <rFont val="Tahoma"/>
            <family val="2"/>
          </rPr>
          <t>Listed in the "expense" section of the P&amp;L, if applicable</t>
        </r>
      </text>
    </comment>
    <comment ref="D11" authorId="0" shapeId="0" xr:uid="{716087A7-CC74-4A5A-BD13-337B312CD39B}">
      <text>
        <r>
          <rPr>
            <sz val="11"/>
            <color indexed="81"/>
            <rFont val="Tahoma"/>
            <family val="2"/>
          </rPr>
          <t xml:space="preserve">Enter net income or loss, as applicable
</t>
        </r>
      </text>
    </comment>
    <comment ref="D12" authorId="0" shapeId="0" xr:uid="{1064A6D5-C5B0-4C99-91D2-A95CE0EC6CA6}">
      <text>
        <r>
          <rPr>
            <sz val="11"/>
            <color indexed="81"/>
            <rFont val="Tahoma"/>
            <family val="2"/>
          </rPr>
          <t xml:space="preserve">Review the income section on the P&amp;L and enter any "non-recurring" income as a negative ("non-recurring" loss may be entered as a positive)
</t>
        </r>
      </text>
    </comment>
    <comment ref="G12" authorId="0" shapeId="0" xr:uid="{0B0386B2-804F-4E14-BBC6-854D9289CF84}">
      <text>
        <r>
          <rPr>
            <b/>
            <sz val="10"/>
            <color indexed="81"/>
            <rFont val="Tahoma"/>
            <family val="2"/>
          </rPr>
          <t>Use caution, only applicable amounts.</t>
        </r>
      </text>
    </comment>
    <comment ref="D13" authorId="0" shapeId="0" xr:uid="{127790D3-4BD5-4E03-AA5D-FE8CCA548373}">
      <text>
        <r>
          <rPr>
            <sz val="11"/>
            <color indexed="81"/>
            <rFont val="Tahoma"/>
            <family val="2"/>
          </rPr>
          <t>Review the expense section of the P&amp;L for any add-backs (may or may not show on the P&amp;L).
Ex. Depreciation, delpletion, amortization</t>
        </r>
      </text>
    </comment>
    <comment ref="D14" authorId="0" shapeId="0" xr:uid="{93F7E6A6-1B7A-482A-BF5A-4DA62C89EAB0}">
      <text>
        <r>
          <rPr>
            <b/>
            <sz val="9"/>
            <color indexed="81"/>
            <rFont val="Tahoma"/>
            <family val="2"/>
          </rPr>
          <t>Review expense section of the P&amp;L, if applicabe - enter figure as positive and the tool will automated subtract.</t>
        </r>
      </text>
    </comment>
    <comment ref="G23" authorId="0" shapeId="0" xr:uid="{9A9FE4AB-FFA0-4C42-8959-7C068DDDDF14}">
      <text>
        <r>
          <rPr>
            <b/>
            <sz val="10"/>
            <color indexed="8"/>
            <rFont val="Tahoma"/>
            <family val="2"/>
          </rPr>
          <t xml:space="preserve">- Liquidity Ratios
</t>
        </r>
        <r>
          <rPr>
            <b/>
            <sz val="10"/>
            <color indexed="8"/>
            <rFont val="Tahoma"/>
            <family val="2"/>
          </rPr>
          <t>For FNMA, For either ratio, a result of one or greater is</t>
        </r>
        <r>
          <rPr>
            <b/>
            <u/>
            <sz val="10"/>
            <color indexed="8"/>
            <rFont val="Tahoma"/>
            <family val="2"/>
          </rPr>
          <t xml:space="preserve"> generally</t>
        </r>
        <r>
          <rPr>
            <b/>
            <sz val="10"/>
            <color indexed="8"/>
            <rFont val="Tahoma"/>
            <family val="2"/>
          </rPr>
          <t xml:space="preserve"> sufficient to confirm adequate business liquidity to support the withdrawal of earnings.
</t>
        </r>
      </text>
    </comment>
    <comment ref="D24" authorId="0" shapeId="0" xr:uid="{2D04E987-67E6-49D8-98D3-61D8269E6DAA}">
      <text>
        <r>
          <rPr>
            <sz val="12"/>
            <color indexed="8"/>
            <rFont val="Tahoma"/>
            <family val="2"/>
          </rPr>
          <t xml:space="preserve">For FNMA – Lender Letter (LL-2020-03) – updated May 28, 2020
</t>
        </r>
        <r>
          <rPr>
            <sz val="12"/>
            <color indexed="8"/>
            <rFont val="Tahoma"/>
            <family val="2"/>
          </rPr>
          <t xml:space="preserve">Business Income Calculation Adjustment 
</t>
        </r>
        <r>
          <rPr>
            <sz val="12"/>
            <color indexed="8"/>
            <rFont val="Tahoma"/>
            <family val="2"/>
          </rPr>
          <t xml:space="preserve">When the lender determines current year net business income has been impacted by the COVID-19 pandemic and is 
</t>
        </r>
        <r>
          <rPr>
            <sz val="12"/>
            <color indexed="8"/>
            <rFont val="Tahoma"/>
            <family val="2"/>
          </rPr>
          <t xml:space="preserve">• less than the historical monthly income calculated using Form 1084 (or similar form), but is stable at its current level, the lender must reduce the amount of qualifying income calculated using Form 1084 (or similar form) to no more than the current level of stable income as determined by the lender (see Business Income above). 
</t>
        </r>
        <r>
          <rPr>
            <sz val="12"/>
            <color indexed="8"/>
            <rFont val="Tahoma"/>
            <family val="2"/>
          </rPr>
          <t xml:space="preserve">• more than the historical income calculated using Form 1084, the lender must use no more than the currently stable level of income calculated using Form 1084 to qualify the borrower. 
</t>
        </r>
        <r>
          <rPr>
            <sz val="12"/>
            <color indexed="8"/>
            <rFont val="Tahoma"/>
            <family val="2"/>
          </rPr>
          <t xml:space="preserve">In all cases, qualifying income must be supported by documentation, including any supplemental documentation obtained by the lender.
</t>
        </r>
        <r>
          <rPr>
            <sz val="12"/>
            <color indexed="8"/>
            <rFont val="Tahoma"/>
            <family val="2"/>
          </rPr>
          <t xml:space="preserve">
</t>
        </r>
        <r>
          <rPr>
            <sz val="12"/>
            <color indexed="8"/>
            <rFont val="Tahoma"/>
            <family val="2"/>
          </rPr>
          <t xml:space="preserve">For FHLMC – Bulletin – May 28, 2020/2020-19
</t>
        </r>
        <r>
          <rPr>
            <sz val="12"/>
            <color indexed="8"/>
            <rFont val="Tahoma"/>
            <family val="2"/>
          </rPr>
          <t xml:space="preserve">The income level has not changed or has increased
</t>
        </r>
        <r>
          <rPr>
            <sz val="12"/>
            <color indexed="8"/>
            <rFont val="Tahoma"/>
            <family val="2"/>
          </rPr>
          <t xml:space="preserve">Use the qualifying income calculated following standard requirements and guidance in Chapter 5304, including the use of Form 91 or a similar alternative form. A YTD profit and loss statement, audited or unaudited, cannot be used to support a higher level of income than the amount derived from Form 91 or a similar alternative form.
</t>
        </r>
        <r>
          <rPr>
            <sz val="12"/>
            <color indexed="8"/>
            <rFont val="Tahoma"/>
            <family val="2"/>
          </rPr>
          <t xml:space="preserve">The income level has declined
</t>
        </r>
        <r>
          <rPr>
            <sz val="12"/>
            <color indexed="8"/>
            <rFont val="Tahoma"/>
            <family val="2"/>
          </rPr>
          <t xml:space="preserve">• Determine if the income has stabilized. The Seller may need to obtain additional documentation to supplement the YTD profit and loss statement (e.g., a month-to-month income trending analysis, additional months and/or more recent business account statements) to make this determination.
</t>
        </r>
        <r>
          <rPr>
            <sz val="12"/>
            <color indexed="8"/>
            <rFont val="Tahoma"/>
            <family val="2"/>
          </rPr>
          <t xml:space="preserve">• If the income has stabilized:
</t>
        </r>
        <r>
          <rPr>
            <sz val="12"/>
            <color indexed="8"/>
            <rFont val="Tahoma"/>
            <family val="2"/>
          </rPr>
          <t xml:space="preserve">• Use no more than the current level of stable monthly self-employment income using details from the YTD profit and loss statement, business account statements, and supplemental documentation, as applicable
</t>
        </r>
        <r>
          <rPr>
            <sz val="12"/>
            <color indexed="8"/>
            <rFont val="Tahoma"/>
            <family val="2"/>
          </rPr>
          <t xml:space="preserve">• Adjustments (e.g., depreciation) to the YTD profit and loss net income may be made in accordance with the requirements and guidance in Guide Section 5304.1(d) and Form 91, and in alignment with the adjustments based on the tax returns, as appropriate
</t>
        </r>
        <r>
          <rPr>
            <sz val="12"/>
            <color indexed="8"/>
            <rFont val="Tahoma"/>
            <family val="2"/>
          </rPr>
          <t>• If the income is declining and has not stabilized, then the income is not eligible for qualifying</t>
        </r>
        <r>
          <rPr>
            <sz val="9"/>
            <color indexed="8"/>
            <rFont val="Tahoma"/>
            <family val="2"/>
          </rPr>
          <t xml:space="preserve">
</t>
        </r>
        <r>
          <rPr>
            <sz val="9"/>
            <color indexed="8"/>
            <rFont val="Tahoma"/>
            <family val="2"/>
          </rPr>
          <t xml:space="preserve">
</t>
        </r>
        <r>
          <rPr>
            <sz val="9"/>
            <color indexed="8"/>
            <rFont val="Tahoma"/>
            <family val="2"/>
          </rPr>
          <t xml:space="preserve">
</t>
        </r>
      </text>
    </comment>
    <comment ref="G24" authorId="0" shapeId="0" xr:uid="{3F2EEF95-1096-456C-A6B5-D8F505814308}">
      <text>
        <r>
          <rPr>
            <b/>
            <sz val="10"/>
            <color indexed="8"/>
            <rFont val="Tahoma"/>
            <family val="2"/>
          </rPr>
          <t xml:space="preserve">- Liquidity Ratios
</t>
        </r>
        <r>
          <rPr>
            <b/>
            <sz val="10"/>
            <color indexed="8"/>
            <rFont val="Tahoma"/>
            <family val="2"/>
          </rPr>
          <t xml:space="preserve">For FNMA, For either ratio, a result of one or greater is </t>
        </r>
        <r>
          <rPr>
            <b/>
            <u/>
            <sz val="10"/>
            <color indexed="8"/>
            <rFont val="Tahoma"/>
            <family val="2"/>
          </rPr>
          <t>generally</t>
        </r>
        <r>
          <rPr>
            <b/>
            <sz val="10"/>
            <color indexed="8"/>
            <rFont val="Tahoma"/>
            <family val="2"/>
          </rPr>
          <t xml:space="preserve"> sufficient to confirm adequate business liquidity to support the withdrawal of earnings.</t>
        </r>
        <r>
          <rPr>
            <b/>
            <sz val="8"/>
            <color indexed="8"/>
            <rFont val="Tahoma"/>
            <family val="2"/>
          </rPr>
          <t xml:space="preserve">
</t>
        </r>
      </text>
    </comment>
    <comment ref="A30" authorId="0" shapeId="0" xr:uid="{EADA84B1-648C-49FB-A7A1-9C6C446FAC33}">
      <text>
        <r>
          <rPr>
            <b/>
            <sz val="9"/>
            <color indexed="81"/>
            <rFont val="Tahoma"/>
            <family val="2"/>
          </rPr>
          <t xml:space="preserve">Gross Sales/Income = Gross receipts - Returns and Allowances
</t>
        </r>
      </text>
    </comment>
    <comment ref="A31" authorId="0" shapeId="0" xr:uid="{C434345A-172A-46A7-B17E-707248419ECF}">
      <text>
        <r>
          <rPr>
            <b/>
            <sz val="9"/>
            <color indexed="81"/>
            <rFont val="Tahoma"/>
            <family val="2"/>
          </rPr>
          <t>Expenses = Cost of Goods Sold + Deductions</t>
        </r>
      </text>
    </comment>
    <comment ref="A45" authorId="0" shapeId="0" xr:uid="{1751F60E-23B7-4C5F-A2FF-6D9FFA501DB2}">
      <text>
        <r>
          <rPr>
            <sz val="12"/>
            <color indexed="8"/>
            <rFont val="Tahoma"/>
            <family val="2"/>
          </rPr>
          <t xml:space="preserve">For FNMA – Lender Letter (LL-2020-03) – updated May 28, 2020
</t>
        </r>
        <r>
          <rPr>
            <sz val="12"/>
            <color indexed="8"/>
            <rFont val="Tahoma"/>
            <family val="2"/>
          </rPr>
          <t xml:space="preserve">Business Income Calculation Adjustment 
</t>
        </r>
        <r>
          <rPr>
            <sz val="12"/>
            <color indexed="8"/>
            <rFont val="Tahoma"/>
            <family val="2"/>
          </rPr>
          <t xml:space="preserve">When the lender determines current year net business income has been impacted by the COVID-19 pandemic and is 
</t>
        </r>
        <r>
          <rPr>
            <sz val="12"/>
            <color indexed="8"/>
            <rFont val="Tahoma"/>
            <family val="2"/>
          </rPr>
          <t xml:space="preserve">• less than the historical monthly income calculated using Form 1084 (or similar form), but is stable at its current level, the lender must reduce the amount of qualifying income calculated using Form 1084 (or similar form) to no more than the current level of stable income as determined by the lender (see Business Income above). 
</t>
        </r>
        <r>
          <rPr>
            <sz val="12"/>
            <color indexed="8"/>
            <rFont val="Tahoma"/>
            <family val="2"/>
          </rPr>
          <t xml:space="preserve">• more than the historical income calculated using Form 1084, the lender must use no more than the currently stable level of income calculated using Form 1084 to qualify the borrower. 
</t>
        </r>
        <r>
          <rPr>
            <sz val="12"/>
            <color indexed="8"/>
            <rFont val="Tahoma"/>
            <family val="2"/>
          </rPr>
          <t xml:space="preserve">In all cases, qualifying income must be supported by documentation, including any supplemental documentation obtained by the lender.
</t>
        </r>
        <r>
          <rPr>
            <sz val="12"/>
            <color indexed="8"/>
            <rFont val="Tahoma"/>
            <family val="2"/>
          </rPr>
          <t xml:space="preserve">
</t>
        </r>
        <r>
          <rPr>
            <sz val="12"/>
            <color indexed="8"/>
            <rFont val="Tahoma"/>
            <family val="2"/>
          </rPr>
          <t xml:space="preserve">For FHLMC – Bulletin – May 28, 2020/2020-19
</t>
        </r>
        <r>
          <rPr>
            <sz val="12"/>
            <color indexed="8"/>
            <rFont val="Tahoma"/>
            <family val="2"/>
          </rPr>
          <t xml:space="preserve">The income level has not changed or has increased
</t>
        </r>
        <r>
          <rPr>
            <sz val="12"/>
            <color indexed="8"/>
            <rFont val="Tahoma"/>
            <family val="2"/>
          </rPr>
          <t xml:space="preserve">Use the qualifying income calculated following standard requirements and guidance in Chapter 5304, including the use of Form 91 or a similar alternative form. A YTD profit and loss statement, audited or unaudited, cannot be used to support a higher level of income than the amount derived from Form 91 or a similar alternative form.
</t>
        </r>
        <r>
          <rPr>
            <sz val="12"/>
            <color indexed="8"/>
            <rFont val="Tahoma"/>
            <family val="2"/>
          </rPr>
          <t xml:space="preserve">The income level has declined
</t>
        </r>
        <r>
          <rPr>
            <sz val="12"/>
            <color indexed="8"/>
            <rFont val="Tahoma"/>
            <family val="2"/>
          </rPr>
          <t xml:space="preserve">• Determine if the income has stabilized. The Seller may need to obtain additional documentation to supplement the YTD profit and loss statement (e.g., a month-to-month income trending analysis, additional months and/or more recent business account statements) to make this determination.
</t>
        </r>
        <r>
          <rPr>
            <sz val="12"/>
            <color indexed="8"/>
            <rFont val="Tahoma"/>
            <family val="2"/>
          </rPr>
          <t xml:space="preserve">• If the income has stabilized:
</t>
        </r>
        <r>
          <rPr>
            <sz val="12"/>
            <color indexed="8"/>
            <rFont val="Tahoma"/>
            <family val="2"/>
          </rPr>
          <t xml:space="preserve">• Use no more than the current level of stable monthly self-employment income using details from the YTD profit and loss statement, business account statements, and supplemental documentation, as applicable
</t>
        </r>
        <r>
          <rPr>
            <sz val="12"/>
            <color indexed="8"/>
            <rFont val="Tahoma"/>
            <family val="2"/>
          </rPr>
          <t xml:space="preserve">• Adjustments (e.g., depreciation) to the YTD profit and loss net income may be made in accordance with the requirements and guidance in Guide Section 5304.1(d) and Form 91, and in alignment with the adjustments based on the tax returns, as appropriate
</t>
        </r>
        <r>
          <rPr>
            <sz val="12"/>
            <color indexed="8"/>
            <rFont val="Tahoma"/>
            <family val="2"/>
          </rPr>
          <t xml:space="preserve">• If the income is declining and has not stabilized, then the income is not eligible for qualifying
</t>
        </r>
        <r>
          <rPr>
            <sz val="9"/>
            <color indexed="8"/>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Patricia Bunch</author>
  </authors>
  <commentList>
    <comment ref="L12" authorId="0" shapeId="0" xr:uid="{4DA329A2-8C7D-4D5B-8192-4AD141479879}">
      <text>
        <r>
          <rPr>
            <b/>
            <sz val="9"/>
            <color indexed="8"/>
            <rFont val="Tahoma"/>
            <family val="2"/>
          </rPr>
          <t>Gross receipts or Sales minus Returns and Allowances</t>
        </r>
      </text>
    </comment>
    <comment ref="F15" authorId="0" shapeId="0" xr:uid="{3F771635-44C2-438D-B581-F9A0E130B6CF}">
      <text>
        <r>
          <rPr>
            <b/>
            <sz val="9"/>
            <color indexed="81"/>
            <rFont val="Tahoma"/>
            <family val="2"/>
          </rPr>
          <t>The percentage change for each item from the previous period.</t>
        </r>
      </text>
    </comment>
    <comment ref="J15" authorId="0" shapeId="0" xr:uid="{DF7DA39A-23C2-4121-A1CA-A11E1D393415}">
      <text>
        <r>
          <rPr>
            <b/>
            <sz val="9"/>
            <color indexed="81"/>
            <rFont val="Tahoma"/>
            <family val="2"/>
          </rPr>
          <t>The percentage change for each item from the previous period.</t>
        </r>
      </text>
    </comment>
    <comment ref="L19" authorId="0" shapeId="0" xr:uid="{B4958648-65DE-4425-B047-7125A3AEF3D9}">
      <text>
        <r>
          <rPr>
            <b/>
            <sz val="9"/>
            <color indexed="81"/>
            <rFont val="Tahoma"/>
            <family val="2"/>
          </rPr>
          <t>Cost of Goods Sold + Total Deductions/Expense</t>
        </r>
      </text>
    </comment>
    <comment ref="D21" authorId="0" shapeId="0" xr:uid="{A60C4450-F905-4FDE-ABB4-D9A3668E311B}">
      <text>
        <r>
          <rPr>
            <b/>
            <sz val="9"/>
            <color indexed="8"/>
            <rFont val="Tahoma"/>
            <family val="2"/>
          </rPr>
          <t>The expenses as a percentage of gross income for that period.</t>
        </r>
      </text>
    </comment>
    <comment ref="H21" authorId="0" shapeId="0" xr:uid="{5D902B28-45A8-48BC-99B9-F337F186FBE7}">
      <text>
        <r>
          <rPr>
            <b/>
            <sz val="9"/>
            <color indexed="81"/>
            <rFont val="Tahoma"/>
            <family val="2"/>
          </rPr>
          <t>The expenses as a percentage of gross income for that period.</t>
        </r>
      </text>
    </comment>
    <comment ref="F22" authorId="0" shapeId="0" xr:uid="{FC0BAB73-612A-46F1-88C4-E0D5CB24C65A}">
      <text>
        <r>
          <rPr>
            <b/>
            <sz val="9"/>
            <color indexed="8"/>
            <rFont val="Tahoma"/>
            <family val="2"/>
          </rPr>
          <t>The percentage change for each item from the previous period.</t>
        </r>
      </text>
    </comment>
    <comment ref="J22" authorId="0" shapeId="0" xr:uid="{D2BB65BB-486A-4B48-83C9-F694C216F461}">
      <text>
        <r>
          <rPr>
            <b/>
            <sz val="9"/>
            <color indexed="8"/>
            <rFont val="Tahoma"/>
            <family val="2"/>
          </rPr>
          <t>The percentage change for each item from the previous period.</t>
        </r>
      </text>
    </comment>
    <comment ref="D28" authorId="0" shapeId="0" xr:uid="{3DABD7BB-746D-4C5C-B7EE-AF51E6399557}">
      <text>
        <r>
          <rPr>
            <b/>
            <sz val="9"/>
            <color indexed="81"/>
            <rFont val="Tahoma"/>
            <family val="2"/>
          </rPr>
          <t>The taxable income as a percentage of gross income for that period.</t>
        </r>
      </text>
    </comment>
    <comment ref="H28" authorId="0" shapeId="0" xr:uid="{3BBD64C4-A7B6-4C08-A52A-2C2EE76EA0EF}">
      <text>
        <r>
          <rPr>
            <b/>
            <sz val="9"/>
            <color indexed="81"/>
            <rFont val="Tahoma"/>
            <family val="2"/>
          </rPr>
          <t>The taxable income as a percentage of gross income for that period.</t>
        </r>
      </text>
    </comment>
    <comment ref="F29" authorId="0" shapeId="0" xr:uid="{A818B127-389B-4F11-A322-F20F1E408966}">
      <text>
        <r>
          <rPr>
            <b/>
            <sz val="9"/>
            <color indexed="8"/>
            <rFont val="Tahoma"/>
            <family val="2"/>
          </rPr>
          <t>The percentage change for each item from the previous period.</t>
        </r>
      </text>
    </comment>
    <comment ref="J29" authorId="0" shapeId="0" xr:uid="{E34C6FE3-8F70-48D3-B620-A99CAC753854}">
      <text>
        <r>
          <rPr>
            <b/>
            <sz val="9"/>
            <color indexed="81"/>
            <rFont val="Tahoma"/>
            <family val="2"/>
          </rPr>
          <t>The percentage change for each item from the previous period.</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Dina Jenkins</author>
  </authors>
  <commentList>
    <comment ref="I9" authorId="0" shapeId="0" xr:uid="{0D7832AB-6061-4036-8730-556F8B918AFC}">
      <text>
        <r>
          <rPr>
            <b/>
            <sz val="10"/>
            <color indexed="81"/>
            <rFont val="Verdana"/>
            <family val="2"/>
          </rPr>
          <t>This average does not exclude any large, one time expenses reflected and documented on the business bank statements. 
If your have one time expenses, input accurately on the worksheet and compare monthly withdrawals to "Avg Per Month Minus 1x Expenses".</t>
        </r>
      </text>
    </comment>
    <comment ref="J9" authorId="0" shapeId="0" xr:uid="{F77C3F00-EBAF-4F76-B773-DEB23ED74561}">
      <text>
        <r>
          <rPr>
            <b/>
            <sz val="10"/>
            <color indexed="81"/>
            <rFont val="Verdana"/>
            <family val="2"/>
          </rPr>
          <t>This amount reflects the borrower's average withdrawals per month excluding any one time expenses.</t>
        </r>
        <r>
          <rPr>
            <sz val="9"/>
            <color indexed="81"/>
            <rFont val="Tahoma"/>
            <family val="2"/>
          </rPr>
          <t xml:space="preserve">
</t>
        </r>
      </text>
    </comment>
    <comment ref="C10" authorId="0" shapeId="0" xr:uid="{48FAD268-CF53-4EE3-8B33-0679DEE2532D}">
      <text>
        <r>
          <rPr>
            <b/>
            <sz val="10"/>
            <color indexed="81"/>
            <rFont val="Verdana"/>
            <family val="2"/>
          </rPr>
          <t>Input any withdrawal that was a one time expense and will not re-occur. 
Please document accordingly.
Example: A large purchase of equipment.</t>
        </r>
        <r>
          <rPr>
            <sz val="9"/>
            <color indexed="81"/>
            <rFont val="Tahoma"/>
            <family val="2"/>
          </rPr>
          <t xml:space="preserve">
</t>
        </r>
      </text>
    </comment>
    <comment ref="D10" authorId="0" shapeId="0" xr:uid="{85001213-F277-46C9-A885-A205B533C790}">
      <text>
        <r>
          <rPr>
            <b/>
            <sz val="10"/>
            <color indexed="81"/>
            <rFont val="Verdana"/>
            <family val="2"/>
          </rPr>
          <t>Input any withdrawal that was a one time expense and will not re-occur. 
Please document accordingly.
Example: A large purchase of equipment.</t>
        </r>
        <r>
          <rPr>
            <sz val="8"/>
            <color indexed="81"/>
            <rFont val="Calibri"/>
            <family val="2"/>
          </rPr>
          <t xml:space="preserve">
</t>
        </r>
      </text>
    </comment>
    <comment ref="E10" authorId="0" shapeId="0" xr:uid="{BFAEC498-1BF1-42D1-9AB9-D56923DEF431}">
      <text>
        <r>
          <rPr>
            <b/>
            <sz val="10"/>
            <color indexed="81"/>
            <rFont val="Verdana"/>
            <family val="2"/>
          </rPr>
          <t>Input any withdrawal that was a one time expense and will not re-occur.  
Please document accordingly.
Example: A large purchase of equipment.</t>
        </r>
        <r>
          <rPr>
            <sz val="9"/>
            <color indexed="81"/>
            <rFont val="Tahoma"/>
            <family val="2"/>
          </rPr>
          <t xml:space="preserve">
</t>
        </r>
      </text>
    </comment>
    <comment ref="D11" authorId="0" shapeId="0" xr:uid="{C6D6C96C-784A-4989-9F99-B567D825C995}">
      <text>
        <r>
          <rPr>
            <b/>
            <sz val="10"/>
            <color indexed="81"/>
            <rFont val="Verdana"/>
            <family val="2"/>
          </rPr>
          <t>Use caution when yellow.
This indicates your ending balance has gone down from previous month.</t>
        </r>
        <r>
          <rPr>
            <sz val="9"/>
            <color indexed="81"/>
            <rFont val="Tahoma"/>
            <family val="2"/>
          </rPr>
          <t xml:space="preserve">
</t>
        </r>
      </text>
    </comment>
    <comment ref="E11" authorId="0" shapeId="0" xr:uid="{F07F8D49-D265-4709-8618-9CA2125E6CC0}">
      <text>
        <r>
          <rPr>
            <b/>
            <sz val="10"/>
            <color indexed="81"/>
            <rFont val="Verdana"/>
            <family val="2"/>
          </rPr>
          <t>Use caution when yellow.  
This indicates your ending balance has gone down from previous month.</t>
        </r>
        <r>
          <rPr>
            <sz val="9"/>
            <color indexed="81"/>
            <rFont val="Tahoma"/>
            <family val="2"/>
          </rPr>
          <t xml:space="preserve">
</t>
        </r>
      </text>
    </comment>
    <comment ref="C15" authorId="0" shapeId="0" xr:uid="{605228BA-0544-44F8-B912-9A88388BE211}">
      <text>
        <r>
          <rPr>
            <b/>
            <sz val="10"/>
            <color indexed="81"/>
            <rFont val="Verdana"/>
            <family val="2"/>
          </rPr>
          <t>Compare your "remaining assets" to your "monthly expenses".</t>
        </r>
        <r>
          <rPr>
            <sz val="8"/>
            <color indexed="81"/>
            <rFont val="Calibri"/>
            <family val="2"/>
          </rPr>
          <t xml:space="preserve">  
</t>
        </r>
        <r>
          <rPr>
            <b/>
            <sz val="10"/>
            <color indexed="81"/>
            <rFont val="Verdana"/>
            <family val="2"/>
          </rPr>
          <t>Based on your borrowers business type, Free Cash Flow and Expense  analysis (trend), determine an acceptable remaining balance to operate the business. 
Additional analysis of business and assets should be completed in order to use business assets for down payment, closing costs and financial reserves.
Please use comments box to justify using business assets.</t>
        </r>
        <r>
          <rPr>
            <sz val="9"/>
            <color indexed="81"/>
            <rFont val="Tahoma"/>
            <family val="2"/>
          </rPr>
          <t xml:space="preserve">
</t>
        </r>
      </text>
    </comment>
    <comment ref="C16" authorId="0" shapeId="0" xr:uid="{7D2564BB-3AFD-45EB-B198-3FD97DBF3C5B}">
      <text>
        <r>
          <rPr>
            <b/>
            <sz val="10"/>
            <color indexed="81"/>
            <rFont val="Verdana"/>
            <family val="2"/>
          </rPr>
          <t>This is the percentage of assets remaining.</t>
        </r>
        <r>
          <rPr>
            <sz val="8"/>
            <color indexed="81"/>
            <rFont val="Calibri"/>
            <family val="2"/>
          </rPr>
          <t xml:space="preserve"> </t>
        </r>
        <r>
          <rPr>
            <u/>
            <sz val="8"/>
            <color indexed="81"/>
            <rFont val="Calibri"/>
            <family val="2"/>
          </rPr>
          <t xml:space="preserve">
</t>
        </r>
        <r>
          <rPr>
            <sz val="8"/>
            <color indexed="81"/>
            <rFont val="Calibri"/>
            <family val="2"/>
          </rPr>
          <t xml:space="preserve">
</t>
        </r>
        <r>
          <rPr>
            <b/>
            <sz val="10"/>
            <color indexed="81"/>
            <rFont val="Verdana"/>
            <family val="2"/>
          </rPr>
          <t>Based on your borrowers business type, Free Cash Flow and Expense  analysis (trend), determine an acceptable remaining balance to operate the business. 
Additional analysis of business and assets should be completed in order to use business assets for down payment, closing costs and financial reserves.
Please use comments box to justify using business assets.</t>
        </r>
        <r>
          <rPr>
            <sz val="8"/>
            <color indexed="81"/>
            <rFont val="Calibri"/>
            <family val="2"/>
          </rPr>
          <t xml:space="preserve">
</t>
        </r>
        <r>
          <rPr>
            <sz val="9"/>
            <color indexed="81"/>
            <rFont val="Tahoma"/>
            <family val="2"/>
          </rPr>
          <t xml:space="preserve">
</t>
        </r>
      </text>
    </comment>
    <comment ref="D16" authorId="0" shapeId="0" xr:uid="{E9D7A748-B680-4D97-AA56-CD46339AF9D2}">
      <text>
        <r>
          <rPr>
            <b/>
            <sz val="10"/>
            <color indexed="81"/>
            <rFont val="Verdana"/>
            <family val="2"/>
          </rPr>
          <t>This is the number of months of expenses that can be paid with assets remaining. 
Based on your borrowers business type, Free Cash Flow and Expense  analysis (trend), determine an acceptable remaining balance to operate the business. 
Additional analysis of business and assets should be completed in order to use business assets for down payment, closing costs and financial reserves.
Please use comments box to justify using business assets.</t>
        </r>
        <r>
          <rPr>
            <sz val="9"/>
            <color indexed="81"/>
            <rFont val="Tahoma"/>
            <family val="2"/>
          </rPr>
          <t xml:space="preserve">
</t>
        </r>
      </text>
    </comment>
    <comment ref="D21" authorId="0" shapeId="0" xr:uid="{BE73B99D-EBE9-462A-A150-D08029C5832E}">
      <text>
        <r>
          <rPr>
            <b/>
            <sz val="10"/>
            <color indexed="81"/>
            <rFont val="Verdana"/>
            <family val="2"/>
          </rPr>
          <t>Input info on Liquidity Ratios tab when using a Balance Sheet from tax returns. 
All info will automatically pull through.</t>
        </r>
        <r>
          <rPr>
            <sz val="9"/>
            <color indexed="81"/>
            <rFont val="Tahoma"/>
            <family val="2"/>
          </rPr>
          <t xml:space="preserve">
</t>
        </r>
      </text>
    </comment>
    <comment ref="E21" authorId="0" shapeId="0" xr:uid="{4F89DF03-3BDD-4FDD-9FF8-639E2AAAB992}">
      <text>
        <r>
          <rPr>
            <b/>
            <sz val="10"/>
            <color indexed="81"/>
            <rFont val="Verdana"/>
            <family val="2"/>
          </rPr>
          <t>YTD Balance Sheet should not be dated after most recent business bank statement provided.</t>
        </r>
        <r>
          <rPr>
            <sz val="9"/>
            <color indexed="81"/>
            <rFont val="Tahoma"/>
            <family val="2"/>
          </rPr>
          <t xml:space="preserve">
</t>
        </r>
      </text>
    </comment>
    <comment ref="J21" authorId="0" shapeId="0" xr:uid="{0B8A1BEA-128B-4BF0-99CA-28C1EEC6A66C}">
      <text>
        <r>
          <rPr>
            <b/>
            <sz val="10"/>
            <color indexed="81"/>
            <rFont val="Verdana"/>
            <family val="2"/>
          </rPr>
          <t>Use caution when your</t>
        </r>
        <r>
          <rPr>
            <b/>
            <sz val="8"/>
            <color indexed="81"/>
            <rFont val="Calibri"/>
            <family val="2"/>
          </rPr>
          <t xml:space="preserve">
</t>
        </r>
        <r>
          <rPr>
            <b/>
            <sz val="10"/>
            <color indexed="81"/>
            <rFont val="Verdana"/>
            <family val="2"/>
          </rPr>
          <t>Expenses (Withdrawals) divided by Deposits
is  &gt; 
Free Cash Flow (Profit).</t>
        </r>
        <r>
          <rPr>
            <sz val="9"/>
            <color indexed="81"/>
            <rFont val="Tahoma"/>
            <family val="2"/>
          </rPr>
          <t xml:space="preserve">
</t>
        </r>
      </text>
    </comment>
    <comment ref="I22" authorId="0" shapeId="0" xr:uid="{33E1D253-60C9-4CE7-85C1-2046C06ACE4B}">
      <text>
        <r>
          <rPr>
            <b/>
            <sz val="10"/>
            <color indexed="81"/>
            <rFont val="Verdana"/>
            <family val="2"/>
          </rPr>
          <t>Information pulled from the Trend Analysis tab if completed with YTD Profit &amp; Loss.</t>
        </r>
        <r>
          <rPr>
            <sz val="9"/>
            <color indexed="81"/>
            <rFont val="Tahoma"/>
            <family val="2"/>
          </rPr>
          <t xml:space="preserve">
</t>
        </r>
      </text>
    </comment>
    <comment ref="J22" authorId="0" shapeId="0" xr:uid="{6A7BF335-979F-4A16-948D-2E316A35A8DF}">
      <text>
        <r>
          <rPr>
            <b/>
            <sz val="10"/>
            <color indexed="81"/>
            <rFont val="Verdana"/>
            <family val="2"/>
          </rPr>
          <t>Information pulled from the Trend Analysis tab if completed with YTD Profit &amp; Loss.</t>
        </r>
        <r>
          <rPr>
            <sz val="9"/>
            <color indexed="81"/>
            <rFont val="Tahoma"/>
            <family val="2"/>
          </rPr>
          <t xml:space="preserve">
</t>
        </r>
      </text>
    </comment>
    <comment ref="D23" authorId="0" shapeId="0" xr:uid="{BB145ADC-4457-4D77-B99F-092A6EB9BDAD}">
      <text>
        <r>
          <rPr>
            <b/>
            <sz val="10"/>
            <color indexed="81"/>
            <rFont val="Verdana"/>
            <family val="2"/>
          </rPr>
          <t>Match the cash on the balance sheet to the business bank statement with the closest date.</t>
        </r>
        <r>
          <rPr>
            <sz val="9"/>
            <color indexed="81"/>
            <rFont val="Tahoma"/>
            <family val="2"/>
          </rPr>
          <t xml:space="preserve">
</t>
        </r>
      </text>
    </comment>
    <comment ref="E23" authorId="0" shapeId="0" xr:uid="{F7BA711B-290B-4B50-9C8D-6D225D1D41A7}">
      <text>
        <r>
          <rPr>
            <b/>
            <sz val="10"/>
            <color indexed="8"/>
            <rFont val="Verdana"/>
            <family val="2"/>
          </rPr>
          <t>Match the cash on the balance sheet to the most recent  business bank statement.</t>
        </r>
        <r>
          <rPr>
            <sz val="8"/>
            <color indexed="8"/>
            <rFont val="Calibri"/>
            <family val="2"/>
          </rPr>
          <t xml:space="preserve">
</t>
        </r>
        <r>
          <rPr>
            <sz val="9"/>
            <color indexed="8"/>
            <rFont val="Tahoma"/>
            <family val="2"/>
          </rPr>
          <t xml:space="preserve">
</t>
        </r>
      </text>
    </comment>
    <comment ref="J24" authorId="0" shapeId="0" xr:uid="{AC4BDF96-1E14-4812-B89C-4DA47BE1FC88}">
      <text>
        <r>
          <rPr>
            <b/>
            <sz val="10"/>
            <color indexed="81"/>
            <rFont val="Verdana"/>
            <family val="2"/>
          </rPr>
          <t>Use caution when your
Expenses divided by Deposits %
is  &gt; 
Free Cash Flow %.</t>
        </r>
        <r>
          <rPr>
            <sz val="9"/>
            <color indexed="81"/>
            <rFont val="Tahoma"/>
            <family val="2"/>
          </rPr>
          <t xml:space="preserve">
</t>
        </r>
      </text>
    </comment>
    <comment ref="J25" authorId="0" shapeId="0" xr:uid="{D5E7E070-915B-4D87-87F2-A3D3910385D3}">
      <text>
        <r>
          <rPr>
            <b/>
            <sz val="10"/>
            <color indexed="81"/>
            <rFont val="Verdana"/>
            <family val="2"/>
          </rPr>
          <t>Use caution when your
Expenses divided by Deposits %
is  &gt; 
Free Cash Flow %.</t>
        </r>
        <r>
          <rPr>
            <sz val="9"/>
            <color indexed="81"/>
            <rFont val="Tahoma"/>
            <family val="2"/>
          </rPr>
          <t xml:space="preserve">
</t>
        </r>
      </text>
    </comment>
    <comment ref="J26" authorId="0" shapeId="0" xr:uid="{D47C5C43-57DC-4B42-B304-B5BAA6ED43D3}">
      <text>
        <r>
          <rPr>
            <b/>
            <sz val="10"/>
            <color indexed="81"/>
            <rFont val="Verdana"/>
            <family val="2"/>
          </rPr>
          <t>Use caution when your
Expenses divided by Deposits %
is  &gt; 
Free Cash Flow %.</t>
        </r>
        <r>
          <rPr>
            <sz val="9"/>
            <color indexed="81"/>
            <rFont val="Tahoma"/>
            <family val="2"/>
          </rPr>
          <t xml:space="preserve">
</t>
        </r>
      </text>
    </comment>
    <comment ref="H32" authorId="0" shapeId="0" xr:uid="{DF97A288-E0CC-4216-9440-F43C8497441E}">
      <text>
        <r>
          <rPr>
            <b/>
            <sz val="10"/>
            <color indexed="81"/>
            <rFont val="Verdana"/>
            <family val="2"/>
          </rPr>
          <t>Line 1c</t>
        </r>
        <r>
          <rPr>
            <sz val="9"/>
            <color indexed="81"/>
            <rFont val="Tahoma"/>
            <family val="2"/>
          </rPr>
          <t xml:space="preserve">
</t>
        </r>
      </text>
    </comment>
    <comment ref="I32" authorId="0" shapeId="0" xr:uid="{A0A2A41F-3DBA-454E-87B2-F43A42628340}">
      <text>
        <r>
          <rPr>
            <b/>
            <sz val="10"/>
            <color indexed="81"/>
            <rFont val="Verdana"/>
            <family val="2"/>
          </rPr>
          <t>Line 1c</t>
        </r>
        <r>
          <rPr>
            <sz val="9"/>
            <color indexed="81"/>
            <rFont val="Tahoma"/>
            <family val="2"/>
          </rPr>
          <t xml:space="preserve">
</t>
        </r>
      </text>
    </comment>
    <comment ref="J32" authorId="0" shapeId="0" xr:uid="{E7F281F5-747A-4E8A-8904-1399F42EFDEE}">
      <text>
        <r>
          <rPr>
            <b/>
            <sz val="9"/>
            <color indexed="81"/>
            <rFont val="Tahoma"/>
            <family val="2"/>
          </rPr>
          <t>Line 1c</t>
        </r>
        <r>
          <rPr>
            <sz val="9"/>
            <color indexed="81"/>
            <rFont val="Tahoma"/>
            <family val="2"/>
          </rPr>
          <t xml:space="preserve">
</t>
        </r>
      </text>
    </comment>
    <comment ref="H33" authorId="0" shapeId="0" xr:uid="{B1D6D7EA-F199-4119-B3AC-16E6B0494E67}">
      <text>
        <r>
          <rPr>
            <b/>
            <sz val="10"/>
            <color indexed="81"/>
            <rFont val="Verdana"/>
            <family val="2"/>
          </rPr>
          <t>Line 2</t>
        </r>
        <r>
          <rPr>
            <sz val="9"/>
            <color indexed="81"/>
            <rFont val="Tahoma"/>
            <family val="2"/>
          </rPr>
          <t xml:space="preserve">
</t>
        </r>
      </text>
    </comment>
    <comment ref="I33" authorId="0" shapeId="0" xr:uid="{302D1BD0-BE7F-4768-B840-3EE3C21B54F9}">
      <text>
        <r>
          <rPr>
            <b/>
            <sz val="10"/>
            <color indexed="81"/>
            <rFont val="Verdana"/>
            <family val="2"/>
          </rPr>
          <t>Line 2</t>
        </r>
        <r>
          <rPr>
            <sz val="9"/>
            <color indexed="81"/>
            <rFont val="Tahoma"/>
            <family val="2"/>
          </rPr>
          <t xml:space="preserve">
</t>
        </r>
      </text>
    </comment>
    <comment ref="J33" authorId="0" shapeId="0" xr:uid="{D034FAE8-9DE9-4E2D-B9DC-4110AF7A0A66}">
      <text>
        <r>
          <rPr>
            <b/>
            <sz val="9"/>
            <color indexed="81"/>
            <rFont val="Tahoma"/>
            <family val="2"/>
          </rPr>
          <t>Line 2</t>
        </r>
        <r>
          <rPr>
            <sz val="9"/>
            <color indexed="81"/>
            <rFont val="Tahoma"/>
            <family val="2"/>
          </rPr>
          <t xml:space="preserve">
</t>
        </r>
      </text>
    </comment>
    <comment ref="H34" authorId="0" shapeId="0" xr:uid="{9E5CF1B8-9A3B-468E-B293-AA4D126F0816}">
      <text>
        <r>
          <rPr>
            <b/>
            <sz val="10"/>
            <color indexed="81"/>
            <rFont val="Verdana"/>
            <family val="2"/>
          </rPr>
          <t>Line 22</t>
        </r>
        <r>
          <rPr>
            <sz val="9"/>
            <color indexed="81"/>
            <rFont val="Tahoma"/>
            <family val="2"/>
          </rPr>
          <t xml:space="preserve">
</t>
        </r>
      </text>
    </comment>
    <comment ref="I34" authorId="0" shapeId="0" xr:uid="{1619E387-ECB3-412A-A24E-3D145D47E805}">
      <text>
        <r>
          <rPr>
            <b/>
            <sz val="10"/>
            <color indexed="81"/>
            <rFont val="Verdana"/>
            <family val="2"/>
          </rPr>
          <t>Line 21</t>
        </r>
        <r>
          <rPr>
            <sz val="9"/>
            <color indexed="81"/>
            <rFont val="Tahoma"/>
            <family val="2"/>
          </rPr>
          <t xml:space="preserve">
</t>
        </r>
      </text>
    </comment>
    <comment ref="J34" authorId="0" shapeId="0" xr:uid="{6AB72BD7-C5C0-4ED5-8A2C-58FDF56AF367}">
      <text>
        <r>
          <rPr>
            <b/>
            <sz val="9"/>
            <color indexed="81"/>
            <rFont val="Tahoma"/>
            <family val="2"/>
          </rPr>
          <t>Line 27</t>
        </r>
        <r>
          <rPr>
            <sz val="9"/>
            <color indexed="81"/>
            <rFont val="Tahoma"/>
            <family val="2"/>
          </rPr>
          <t xml:space="preserve">
</t>
        </r>
      </text>
    </comment>
    <comment ref="B39" authorId="0" shapeId="0" xr:uid="{57690822-4CC4-4D33-9061-C52F1332E18A}">
      <text>
        <r>
          <rPr>
            <b/>
            <sz val="8"/>
            <color indexed="8"/>
            <rFont val="Calibri"/>
            <family val="2"/>
          </rPr>
          <t xml:space="preserve">Compare your "remaining assets" to your "monthly expenses". 
</t>
        </r>
        <r>
          <rPr>
            <b/>
            <sz val="8"/>
            <color indexed="8"/>
            <rFont val="Calibri"/>
            <family val="2"/>
          </rPr>
          <t xml:space="preserve"> 
</t>
        </r>
        <r>
          <rPr>
            <b/>
            <sz val="8"/>
            <color indexed="8"/>
            <rFont val="Calibri"/>
            <family val="2"/>
          </rPr>
          <t xml:space="preserve">Based on your borrowers business type, Free Cash Flow and Expense  analysis (trend), determine an acceptable remaining balance to operate the business. 
</t>
        </r>
        <r>
          <rPr>
            <b/>
            <sz val="8"/>
            <color indexed="8"/>
            <rFont val="Calibri"/>
            <family val="2"/>
          </rPr>
          <t xml:space="preserve">
</t>
        </r>
        <r>
          <rPr>
            <b/>
            <sz val="8"/>
            <color indexed="8"/>
            <rFont val="Calibri"/>
            <family val="2"/>
          </rPr>
          <t xml:space="preserve">Additional analysis of business and assets should be completed in order to use business assets for down payment, closing costs and financial reserves.
</t>
        </r>
        <r>
          <rPr>
            <b/>
            <sz val="8"/>
            <color indexed="8"/>
            <rFont val="Calibri"/>
            <family val="2"/>
          </rPr>
          <t xml:space="preserve">
</t>
        </r>
        <r>
          <rPr>
            <b/>
            <sz val="8"/>
            <color indexed="8"/>
            <rFont val="Calibri"/>
            <family val="2"/>
          </rPr>
          <t>Please use comments box to justify using business assets.</t>
        </r>
        <r>
          <rPr>
            <sz val="9"/>
            <color indexed="8"/>
            <rFont val="Tahoma"/>
            <family val="2"/>
          </rPr>
          <t xml:space="preserve">
</t>
        </r>
      </text>
    </comment>
  </commentList>
</comments>
</file>

<file path=xl/sharedStrings.xml><?xml version="1.0" encoding="utf-8"?>
<sst xmlns="http://schemas.openxmlformats.org/spreadsheetml/2006/main" count="424" uniqueCount="210">
  <si>
    <t>This Cash Flow Analysis Calculator has been designed to assist in determining qualifying income for situations in which tax return analysis is typically required. Specifically, the form can be used to analyze income for self-employed borrowers which is defined as someone who owns 25% or more interest in a business. For complete Essent underwriting guidelines, visit essent.us. Consult your program/product guidelines to determine qualifying income eligibility.</t>
  </si>
  <si>
    <t xml:space="preserve">Borrower Name  </t>
  </si>
  <si>
    <t>Business Name</t>
  </si>
  <si>
    <t xml:space="preserve"> </t>
  </si>
  <si>
    <t>A value must be entered in each cell to correctly calculate income.  If there is no value related to a specific cell, enter "0".</t>
  </si>
  <si>
    <t>For instructions pertaining to each Line of the Calculator, place your cursor on the red triangle in the upper right hand corner of the cell with the Description of that Line.</t>
  </si>
  <si>
    <t>Most Recent Year</t>
  </si>
  <si>
    <t>Prior Year</t>
  </si>
  <si>
    <t>I.  Form 1040 - Individual Income Tax Return</t>
  </si>
  <si>
    <t>W-2 Income from Self Employment</t>
  </si>
  <si>
    <t>Subtotal Section I</t>
  </si>
  <si>
    <t>II.  Schedule B - Interest and Dividends</t>
  </si>
  <si>
    <t>Interest Income from Self Employment</t>
  </si>
  <si>
    <t>Dividend Income from Self Employment</t>
  </si>
  <si>
    <t>Subtotal Section II</t>
  </si>
  <si>
    <t>III.  Schedule C - Sole Proprietorship</t>
  </si>
  <si>
    <r>
      <t xml:space="preserve">Net Profit or </t>
    </r>
    <r>
      <rPr>
        <sz val="12"/>
        <color indexed="10"/>
        <rFont val="Arial"/>
        <family val="2"/>
      </rPr>
      <t xml:space="preserve">(Loss)                                      </t>
    </r>
  </si>
  <si>
    <r>
      <t>Non-Recurring Other</t>
    </r>
    <r>
      <rPr>
        <sz val="12"/>
        <color indexed="10"/>
        <rFont val="Arial"/>
        <family val="2"/>
      </rPr>
      <t xml:space="preserve"> (Income)</t>
    </r>
    <r>
      <rPr>
        <sz val="12"/>
        <rFont val="Arial"/>
        <family val="2"/>
      </rPr>
      <t xml:space="preserve"> Loss</t>
    </r>
  </si>
  <si>
    <t>Depletion</t>
  </si>
  <si>
    <t>Depreciation</t>
  </si>
  <si>
    <t xml:space="preserve">Non-Deductible Meals and Entertainment Exclusion                </t>
  </si>
  <si>
    <t>(</t>
  </si>
  <si>
    <t>)</t>
  </si>
  <si>
    <t xml:space="preserve"> (</t>
  </si>
  <si>
    <t>Business Use of Home</t>
  </si>
  <si>
    <t>Amortization/Casualty Loss/One-Time Expense</t>
  </si>
  <si>
    <t>Mileage Depreciation</t>
  </si>
  <si>
    <t>Business Miles</t>
  </si>
  <si>
    <t>Dep. Rate</t>
  </si>
  <si>
    <t>Subtotal Section III</t>
  </si>
  <si>
    <t>IV.  Schedule D - Capital Gains and Losses</t>
  </si>
  <si>
    <t xml:space="preserve">Recurring Capital Gains </t>
  </si>
  <si>
    <t>Subtotal Section IV</t>
  </si>
  <si>
    <t>V.  Schedule E - Royalties - use separate calculator for rental income analysis</t>
  </si>
  <si>
    <t>Gross Royalties Received</t>
  </si>
  <si>
    <t xml:space="preserve">Total Expenses                                           </t>
  </si>
  <si>
    <t>Subtotal Section V - see comment</t>
  </si>
  <si>
    <r>
      <rPr>
        <b/>
        <sz val="9"/>
        <color indexed="10"/>
        <rFont val="Arial"/>
        <family val="2"/>
      </rPr>
      <t>*</t>
    </r>
    <r>
      <rPr>
        <sz val="9"/>
        <color indexed="10"/>
        <rFont val="Arial"/>
        <family val="2"/>
      </rPr>
      <t xml:space="preserve"> For Rental Income Analysis, use separate calculator.</t>
    </r>
  </si>
  <si>
    <r>
      <rPr>
        <b/>
        <sz val="9"/>
        <color indexed="10"/>
        <rFont val="Arial"/>
        <family val="2"/>
      </rPr>
      <t>*</t>
    </r>
    <r>
      <rPr>
        <sz val="9"/>
        <color indexed="10"/>
        <rFont val="Arial"/>
        <family val="2"/>
      </rPr>
      <t xml:space="preserve"> For 2-4 Family Primary Residences, utilize the "Schedule E Calculator for 2-4 Unit Primary Residences".</t>
    </r>
  </si>
  <si>
    <t>VI.  Schedule F - Profit or Loss for Farming</t>
  </si>
  <si>
    <r>
      <t xml:space="preserve">Net Profit or </t>
    </r>
    <r>
      <rPr>
        <sz val="12"/>
        <color indexed="10"/>
        <rFont val="Arial"/>
        <family val="2"/>
      </rPr>
      <t>(Loss)</t>
    </r>
  </si>
  <si>
    <t>Non-Tax Portion Ongoing Coop &amp; CCC</t>
  </si>
  <si>
    <r>
      <t xml:space="preserve">Non-Recurring Other </t>
    </r>
    <r>
      <rPr>
        <sz val="12"/>
        <color indexed="10"/>
        <rFont val="Arial"/>
        <family val="2"/>
      </rPr>
      <t>(Income)</t>
    </r>
    <r>
      <rPr>
        <sz val="12"/>
        <rFont val="Arial"/>
        <family val="2"/>
      </rPr>
      <t xml:space="preserve"> or Loss</t>
    </r>
  </si>
  <si>
    <t>Amortization/Casualty Loss/Depletion</t>
  </si>
  <si>
    <t>Subtotal Section VI</t>
  </si>
  <si>
    <t>VII.  Partners Share of Income - Schedule K-1 (Form 1065)</t>
  </si>
  <si>
    <r>
      <t xml:space="preserve">Ordinary Income </t>
    </r>
    <r>
      <rPr>
        <sz val="12"/>
        <color indexed="10"/>
        <rFont val="Arial"/>
        <family val="2"/>
      </rPr>
      <t>(Loss)</t>
    </r>
    <r>
      <rPr>
        <sz val="12"/>
        <rFont val="Arial"/>
        <family val="2"/>
      </rPr>
      <t>,</t>
    </r>
    <r>
      <rPr>
        <sz val="12"/>
        <color indexed="10"/>
        <rFont val="Arial"/>
        <family val="2"/>
      </rPr>
      <t xml:space="preserve"> </t>
    </r>
    <r>
      <rPr>
        <sz val="12"/>
        <rFont val="Arial"/>
        <family val="2"/>
      </rPr>
      <t>Net Rental Income</t>
    </r>
    <r>
      <rPr>
        <sz val="12"/>
        <color indexed="10"/>
        <rFont val="Arial"/>
        <family val="2"/>
      </rPr>
      <t xml:space="preserve"> (Loss) </t>
    </r>
    <r>
      <rPr>
        <b/>
        <sz val="12"/>
        <rFont val="Arial"/>
        <family val="2"/>
      </rPr>
      <t>OR</t>
    </r>
    <r>
      <rPr>
        <sz val="12"/>
        <rFont val="Arial"/>
        <family val="2"/>
      </rPr>
      <t xml:space="preserve"> Distributions                </t>
    </r>
    <r>
      <rPr>
        <b/>
        <u/>
        <sz val="12"/>
        <rFont val="Arial"/>
        <family val="2"/>
      </rPr>
      <t>VERY IMPORTANT!</t>
    </r>
    <r>
      <rPr>
        <sz val="9"/>
        <rFont val="Arial"/>
        <family val="2"/>
      </rPr>
      <t xml:space="preserve"> </t>
    </r>
    <r>
      <rPr>
        <sz val="12"/>
        <rFont val="Arial"/>
        <family val="2"/>
      </rPr>
      <t xml:space="preserve">Review comments before entering an amount. </t>
    </r>
  </si>
  <si>
    <t xml:space="preserve">Place your curser on the red triangle </t>
  </si>
  <si>
    <t>Guaranteed Payments to Partner</t>
  </si>
  <si>
    <t>Subtotal Section VII</t>
  </si>
  <si>
    <t>VIII.  Partnership (Form 1065)</t>
  </si>
  <si>
    <r>
      <t xml:space="preserve">Ordinary </t>
    </r>
    <r>
      <rPr>
        <sz val="12"/>
        <color indexed="10"/>
        <rFont val="Arial"/>
        <family val="2"/>
      </rPr>
      <t>(Income)</t>
    </r>
    <r>
      <rPr>
        <sz val="12"/>
        <rFont val="Arial"/>
        <family val="2"/>
      </rPr>
      <t xml:space="preserve"> Loss from other partnerships</t>
    </r>
  </si>
  <si>
    <t xml:space="preserve">Mortgage/Notes Payable in Less than 1 Year  </t>
  </si>
  <si>
    <t>Non-Deductible Meals and Entertainment Exclusion</t>
  </si>
  <si>
    <t>Subtotal</t>
  </si>
  <si>
    <t>Ownership Percentage Listed on Schedule K-1</t>
  </si>
  <si>
    <t>Total Adjustments to Business Cash Flow</t>
  </si>
  <si>
    <t>IX.  Shareholders Share of Income - Schedule K-1 (Form 1120S)</t>
  </si>
  <si>
    <r>
      <t xml:space="preserve">Ordinary Income </t>
    </r>
    <r>
      <rPr>
        <sz val="12"/>
        <color indexed="10"/>
        <rFont val="Arial"/>
        <family val="2"/>
      </rPr>
      <t>(Loss)</t>
    </r>
    <r>
      <rPr>
        <sz val="12"/>
        <rFont val="Arial"/>
        <family val="2"/>
      </rPr>
      <t xml:space="preserve">, Net Rental Income </t>
    </r>
    <r>
      <rPr>
        <sz val="12"/>
        <color indexed="10"/>
        <rFont val="Arial"/>
        <family val="2"/>
      </rPr>
      <t>(Loss)</t>
    </r>
    <r>
      <rPr>
        <sz val="12"/>
        <rFont val="Arial"/>
        <family val="2"/>
      </rPr>
      <t xml:space="preserve"> </t>
    </r>
    <r>
      <rPr>
        <b/>
        <sz val="12"/>
        <rFont val="Arial"/>
        <family val="2"/>
      </rPr>
      <t>OR</t>
    </r>
    <r>
      <rPr>
        <sz val="12"/>
        <rFont val="Arial"/>
        <family val="2"/>
      </rPr>
      <t xml:space="preserve"> Distributions.              </t>
    </r>
    <r>
      <rPr>
        <b/>
        <u/>
        <sz val="12"/>
        <rFont val="Arial"/>
        <family val="2"/>
      </rPr>
      <t xml:space="preserve">VERY IMPORTANT! </t>
    </r>
    <r>
      <rPr>
        <sz val="12"/>
        <rFont val="Arial"/>
        <family val="2"/>
      </rPr>
      <t>Review comments before entering an amount.</t>
    </r>
  </si>
  <si>
    <t>Subtotal Section IX</t>
  </si>
  <si>
    <t>X.  S-Corporation (Form 1120S)</t>
  </si>
  <si>
    <r>
      <t xml:space="preserve">Non-Recurring Other </t>
    </r>
    <r>
      <rPr>
        <sz val="12"/>
        <color indexed="10"/>
        <rFont val="Arial"/>
        <family val="2"/>
      </rPr>
      <t>(Income)</t>
    </r>
    <r>
      <rPr>
        <sz val="12"/>
        <rFont val="Arial"/>
        <family val="2"/>
      </rPr>
      <t xml:space="preserve"> Loss</t>
    </r>
  </si>
  <si>
    <t xml:space="preserve">Non-Deductible Meals and Entertainment Exclusion              </t>
  </si>
  <si>
    <t>XI.  Corporation (Form 1120)</t>
  </si>
  <si>
    <t>Taxable Income</t>
  </si>
  <si>
    <t>Total Tax</t>
  </si>
  <si>
    <r>
      <t xml:space="preserve">Non-Recurring </t>
    </r>
    <r>
      <rPr>
        <sz val="12"/>
        <color indexed="10"/>
        <rFont val="Arial"/>
        <family val="2"/>
      </rPr>
      <t>(Gains)</t>
    </r>
    <r>
      <rPr>
        <sz val="12"/>
        <rFont val="Arial"/>
        <family val="2"/>
      </rPr>
      <t xml:space="preserve"> Loss</t>
    </r>
  </si>
  <si>
    <r>
      <t xml:space="preserve">Non-Recurring Other </t>
    </r>
    <r>
      <rPr>
        <sz val="12"/>
        <color indexed="10"/>
        <rFont val="Arial"/>
        <family val="2"/>
      </rPr>
      <t>(Income)</t>
    </r>
    <r>
      <rPr>
        <sz val="12"/>
        <rFont val="Arial"/>
        <family val="2"/>
      </rPr>
      <t xml:space="preserve"> Loss                                   </t>
    </r>
  </si>
  <si>
    <t>Net Operating Loss and Special Deductions</t>
  </si>
  <si>
    <t xml:space="preserve">Mortgages/Notes Payable in Less than 1 Year </t>
  </si>
  <si>
    <t xml:space="preserve">Non-Deductible Travel and Entertainment Exclusion               </t>
  </si>
  <si>
    <t xml:space="preserve">Ownership Percentage Listed on Form 1125-E </t>
  </si>
  <si>
    <t>Modified Subtotal</t>
  </si>
  <si>
    <t xml:space="preserve">Dividends Paid to Borrower                          </t>
  </si>
  <si>
    <t>Total Corporation Income</t>
  </si>
  <si>
    <t>Totals</t>
  </si>
  <si>
    <t>Personal Tax Returns</t>
  </si>
  <si>
    <t>Partnership Return</t>
  </si>
  <si>
    <t>S Corporation Return</t>
  </si>
  <si>
    <t>Corporation Return</t>
  </si>
  <si>
    <t>Total Income from Tax Returns</t>
  </si>
  <si>
    <t># of Months to Determine Average Monthly Income</t>
  </si>
  <si>
    <t>Applicable Income Grand Total First Year</t>
  </si>
  <si>
    <t>Applicable Income Grand Total Second Year</t>
  </si>
  <si>
    <t>Monthly Income</t>
  </si>
  <si>
    <t>If analysis shows declining income, it may not be prudent to average the income.  Consult your guidelines for assistance.</t>
  </si>
  <si>
    <t xml:space="preserve">Most Recent Year, if Applicable  </t>
  </si>
  <si>
    <t xml:space="preserve"># of Months   </t>
  </si>
  <si>
    <t xml:space="preserve">Monthly Income   </t>
  </si>
  <si>
    <t>.</t>
  </si>
  <si>
    <t>Comments</t>
  </si>
  <si>
    <t>This Cash Flow Analysis Calculator has been designed to assist in determining qualifying income for situations in which tax return analysis is typically required. Specifically, the form can be used to analyze income for Self Employed borrowers which is defined as someone who owns 25% or more interest in a business. For complete Essent underwriting guidelines, visit essent.us. Consult your program/product guidelines to determine qualifying income eligibility.</t>
  </si>
  <si>
    <t>For instructions pertaining to each Line of the Calculator, place your cursor on the red triangle in the upper right hand corner of the cell with the Description of that Line</t>
  </si>
  <si>
    <t>Balance Sheet</t>
  </si>
  <si>
    <t>Schedule L - Current Assets</t>
  </si>
  <si>
    <t>Cash</t>
  </si>
  <si>
    <t>Trade notes and accounts receivable</t>
  </si>
  <si>
    <t>Inventories</t>
  </si>
  <si>
    <r>
      <t xml:space="preserve">Other Current Assets        </t>
    </r>
    <r>
      <rPr>
        <sz val="12"/>
        <color indexed="10"/>
        <rFont val="Verdana"/>
        <family val="2"/>
      </rPr>
      <t xml:space="preserve">  U</t>
    </r>
    <r>
      <rPr>
        <sz val="12"/>
        <color indexed="10"/>
        <rFont val="Verdana"/>
        <family val="2"/>
      </rPr>
      <t>se Caution</t>
    </r>
  </si>
  <si>
    <t xml:space="preserve">place your curser on the red triangle </t>
  </si>
  <si>
    <t>Schedule L - Current Liabilities</t>
  </si>
  <si>
    <t>Accounts Payable</t>
  </si>
  <si>
    <t>Mortgages notes bond payable &lt; 1 year</t>
  </si>
  <si>
    <t>Other current liabilities</t>
  </si>
  <si>
    <t>Total current liabilities</t>
  </si>
  <si>
    <t>Current Ratio</t>
  </si>
  <si>
    <t>Quick Ratio</t>
  </si>
  <si>
    <t>High-Level Cash Flow Analysis using YTD Profit and Loss Statement</t>
  </si>
  <si>
    <t>YTD</t>
  </si>
  <si>
    <t>Income Draws from Self Employment / Guaranteed Payments to Partner (if applicable)</t>
  </si>
  <si>
    <t>Trade Notes and Accounts Receivable</t>
  </si>
  <si>
    <r>
      <t xml:space="preserve">Income </t>
    </r>
    <r>
      <rPr>
        <sz val="12"/>
        <color indexed="10"/>
        <rFont val="Arial"/>
        <family val="2"/>
      </rPr>
      <t xml:space="preserve">(Loss) </t>
    </r>
    <r>
      <rPr>
        <sz val="12"/>
        <rFont val="Arial"/>
        <family val="2"/>
      </rPr>
      <t>from Business</t>
    </r>
  </si>
  <si>
    <r>
      <t xml:space="preserve">Other Current Assets        </t>
    </r>
    <r>
      <rPr>
        <sz val="12"/>
        <color indexed="10"/>
        <rFont val="Arial"/>
        <family val="2"/>
      </rPr>
      <t>use caution</t>
    </r>
  </si>
  <si>
    <t>Non-Cash Expenses / One-time Expense</t>
  </si>
  <si>
    <t>Other</t>
  </si>
  <si>
    <t>Mortgages Notes Bond Payable &lt; 1 year</t>
  </si>
  <si>
    <t>Other Current Liabilities</t>
  </si>
  <si>
    <t>Ownership Percentage</t>
  </si>
  <si>
    <t>Total Current Liabilities</t>
  </si>
  <si>
    <t xml:space="preserve">YTD Income Total: Line 10 + Line 21 </t>
  </si>
  <si>
    <t># months to determine average monthly income</t>
  </si>
  <si>
    <t>Profit &amp; Loss Statement</t>
  </si>
  <si>
    <t>YTD - Month</t>
  </si>
  <si>
    <t xml:space="preserve">Avg # months </t>
  </si>
  <si>
    <t>Business Bank Statements</t>
  </si>
  <si>
    <t>Month</t>
  </si>
  <si>
    <t>Deposits/Credits</t>
  </si>
  <si>
    <t>Income / Gross Sales</t>
  </si>
  <si>
    <t>Expenses</t>
  </si>
  <si>
    <t>Cost of Goods Sold</t>
  </si>
  <si>
    <t>Total Expenses</t>
  </si>
  <si>
    <t>Checks/Debits</t>
  </si>
  <si>
    <t>Total Income / Gross Profit (Loss)</t>
  </si>
  <si>
    <t>Difference</t>
  </si>
  <si>
    <t>Expense Breakdown - Items to Consider If Needed</t>
  </si>
  <si>
    <t>Average</t>
  </si>
  <si>
    <t>Items to Consider If Needed</t>
  </si>
  <si>
    <t>Salaries / Wages</t>
  </si>
  <si>
    <t>Salary - Officer</t>
  </si>
  <si>
    <t>Rent</t>
  </si>
  <si>
    <t>Insurance</t>
  </si>
  <si>
    <t xml:space="preserve">Taxes </t>
  </si>
  <si>
    <t>Taxes</t>
  </si>
  <si>
    <t xml:space="preserve">
</t>
  </si>
  <si>
    <r>
      <t xml:space="preserve">For complete Essent underwriting guidelines, go to essent.us. Consult your program/product guidelines to determine qualifying income eligibility.
</t>
    </r>
    <r>
      <rPr>
        <sz val="10"/>
        <color indexed="10"/>
        <rFont val="Arial"/>
        <family val="2"/>
      </rPr>
      <t>Place your cursor on the red triangle in the upper right hand corner of the cell with the Description of that Line.</t>
    </r>
  </si>
  <si>
    <t>Borrower Name:</t>
  </si>
  <si>
    <t>Company Name:</t>
  </si>
  <si>
    <t>Year</t>
  </si>
  <si>
    <t>Annualized YTD</t>
  </si>
  <si>
    <t>Gross Income</t>
  </si>
  <si>
    <t>Enter the gross income figure from each year's statement where indicated.</t>
  </si>
  <si>
    <t>Gross Income = Gross Receipts or Sales (-) Returns and Allowances</t>
  </si>
  <si>
    <t>YTD figure</t>
  </si>
  <si>
    <t># months</t>
  </si>
  <si>
    <t>% Change</t>
  </si>
  <si>
    <t>(+) (-)</t>
  </si>
  <si>
    <t>%**</t>
  </si>
  <si>
    <t>Enter the expense income figure from each year's statement where indicated.</t>
  </si>
  <si>
    <t>Expenses = Cost of Goods Sold (+) Total Deductions</t>
  </si>
  <si>
    <t>*%</t>
  </si>
  <si>
    <t>Enter the taxable income figure from each year's statement where indicated.</t>
  </si>
  <si>
    <t>The Taxable Income trend is:</t>
  </si>
  <si>
    <t>Increasing</t>
  </si>
  <si>
    <t>Level</t>
  </si>
  <si>
    <t>Decreasing</t>
  </si>
  <si>
    <t>BUSINESS BANK STATEMENTS</t>
  </si>
  <si>
    <t>Oldest Statement Ending Date</t>
  </si>
  <si>
    <t>Statement Ending Date</t>
  </si>
  <si>
    <t>Most Recent Statement Ending Date</t>
  </si>
  <si>
    <t>Total</t>
  </si>
  <si>
    <t>Avg # Months</t>
  </si>
  <si>
    <t>Avg Per Month</t>
  </si>
  <si>
    <t>Avg Per Month Minus 1x Expenses</t>
  </si>
  <si>
    <r>
      <t xml:space="preserve">Deposits </t>
    </r>
    <r>
      <rPr>
        <b/>
        <i/>
        <sz val="12"/>
        <rFont val="Calibri"/>
        <family val="2"/>
      </rPr>
      <t>(Income)</t>
    </r>
  </si>
  <si>
    <r>
      <t xml:space="preserve">Withdrawals </t>
    </r>
    <r>
      <rPr>
        <b/>
        <i/>
        <sz val="12"/>
        <rFont val="Calibri"/>
        <family val="2"/>
      </rPr>
      <t>(Expenses)</t>
    </r>
  </si>
  <si>
    <t>One Time Expenses</t>
  </si>
  <si>
    <t>Ending Balance</t>
  </si>
  <si>
    <t>Funds to be used from Business Assets</t>
  </si>
  <si>
    <t>Remaining Assets</t>
  </si>
  <si>
    <t>% of Assets/# of Months Remaining</t>
  </si>
  <si>
    <t>BALANCE SHEET FROM MOST RECENT TAX RETURNS OR YTD</t>
  </si>
  <si>
    <r>
      <t xml:space="preserve">FREE CASH FLOW </t>
    </r>
    <r>
      <rPr>
        <b/>
        <i/>
        <u/>
        <sz val="12"/>
        <color indexed="8"/>
        <rFont val="Calibri"/>
        <family val="2"/>
      </rPr>
      <t>(PROFIT)</t>
    </r>
    <r>
      <rPr>
        <b/>
        <u/>
        <sz val="12"/>
        <color indexed="8"/>
        <rFont val="Calibri"/>
        <family val="2"/>
      </rPr>
      <t xml:space="preserve"> COMPARED TO EXPENSES</t>
    </r>
    <r>
      <rPr>
        <b/>
        <i/>
        <u/>
        <sz val="12"/>
        <color indexed="8"/>
        <rFont val="Calibri"/>
        <family val="2"/>
      </rPr>
      <t xml:space="preserve"> (WITHDRAWALS)</t>
    </r>
    <r>
      <rPr>
        <b/>
        <u/>
        <sz val="12"/>
        <color indexed="8"/>
        <rFont val="Calibri"/>
        <family val="2"/>
      </rPr>
      <t xml:space="preserve"> DIVIDED BY DEPOSITS</t>
    </r>
  </si>
  <si>
    <t>Most Recent Yr Taxes</t>
  </si>
  <si>
    <t>YTD Balance Sheet</t>
  </si>
  <si>
    <r>
      <t xml:space="preserve">Free Cash Flow </t>
    </r>
    <r>
      <rPr>
        <b/>
        <i/>
        <u/>
        <sz val="12"/>
        <color indexed="8"/>
        <rFont val="Calibri"/>
        <family val="2"/>
      </rPr>
      <t>(Profit)</t>
    </r>
  </si>
  <si>
    <r>
      <t xml:space="preserve">Expenses </t>
    </r>
    <r>
      <rPr>
        <b/>
        <i/>
        <u/>
        <sz val="12"/>
        <color indexed="8"/>
        <rFont val="Calibri"/>
        <family val="2"/>
      </rPr>
      <t>(Withdrawals)</t>
    </r>
    <r>
      <rPr>
        <b/>
        <u/>
        <sz val="12"/>
        <color indexed="8"/>
        <rFont val="Calibri"/>
        <family val="2"/>
      </rPr>
      <t xml:space="preserve"> divided by Deposits</t>
    </r>
  </si>
  <si>
    <t>Date:</t>
  </si>
  <si>
    <t>Trend Analysis (YTD P&amp;L)</t>
  </si>
  <si>
    <t>Tax Returns</t>
  </si>
  <si>
    <t>1120S</t>
  </si>
  <si>
    <t>Other Current Assets</t>
  </si>
  <si>
    <t>TOTAL CURRENT ASSETS:</t>
  </si>
  <si>
    <t>TAX RETURN INFORMATION</t>
  </si>
  <si>
    <t>Most Recent Year Taxes:</t>
  </si>
  <si>
    <t>Mortgage Notes Bond Payable &lt; 1 year</t>
  </si>
  <si>
    <t>Balance Gross Receipts</t>
  </si>
  <si>
    <t>TOTAL CURRENT LIABILITIES:</t>
  </si>
  <si>
    <t>Total Deductions</t>
  </si>
  <si>
    <t>Compatibility Report for New Calculator with liquidity.xls</t>
  </si>
  <si>
    <t>Run on 10/15/2015 14:47</t>
  </si>
  <si>
    <t>The following features in this workbook are not supported by earlier versions of Excel. These features may be lost or degraded when opening this workbook in an earlier version of Excel or if you save this workbook in an earlier file format.</t>
  </si>
  <si>
    <t>Significant loss of functionality</t>
  </si>
  <si>
    <t># of Occurrences</t>
  </si>
  <si>
    <t>Version</t>
  </si>
  <si>
    <t>One or more cells in this workbook contain data validation rules which refer to values on other worksheets. These data validation rules will not be saved.</t>
  </si>
  <si>
    <t>Cash Flow Analysis Calculator'!L21:L22</t>
  </si>
  <si>
    <t>Excel 97-2003</t>
  </si>
  <si>
    <t>Cash Flow Analysis Calculator'!F21</t>
  </si>
  <si>
    <t>Cash Flow Analysis Calculator'!F37</t>
  </si>
  <si>
    <t>Cash Flow Analysis Calculator'!L37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</si>
</sst>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_);[Red]\(&quot;$&quot;#,##0\)"/>
    <numFmt numFmtId="8" formatCode="&quot;$&quot;#,##0.00_);[Red]\(&quot;$&quot;#,##0.00\)"/>
    <numFmt numFmtId="44" formatCode="_(&quot;$&quot;* #,##0.00_);_(&quot;$&quot;* \(#,##0.00\);_(&quot;$&quot;* &quot;-&quot;??_);_(@_)"/>
    <numFmt numFmtId="43" formatCode="_(* #,##0.00_);_(* \(#,##0.00\);_(* &quot;-&quot;??_);_(@_)"/>
    <numFmt numFmtId="164" formatCode="&quot;$&quot;#,##0.00"/>
    <numFmt numFmtId="165" formatCode="_([$$-409]* #,##0.00_);_([$$-409]* \(#,##0.00\);_([$$-409]* &quot;-&quot;??_);_(@_)"/>
    <numFmt numFmtId="166" formatCode="&quot;$&quot;#,##0"/>
    <numFmt numFmtId="167" formatCode="#,##0.0_);[Red]\(#,##0.0\)"/>
  </numFmts>
  <fonts count="98" x14ac:knownFonts="1">
    <font>
      <sz val="10"/>
      <name val="Arial"/>
    </font>
    <font>
      <sz val="10"/>
      <name val="Arial"/>
      <family val="2"/>
    </font>
    <font>
      <sz val="10"/>
      <color indexed="18"/>
      <name val="Arial"/>
      <family val="2"/>
    </font>
    <font>
      <sz val="8"/>
      <name val="Arial"/>
      <family val="2"/>
    </font>
    <font>
      <sz val="10"/>
      <color indexed="10"/>
      <name val="Arial"/>
      <family val="2"/>
    </font>
    <font>
      <b/>
      <sz val="10"/>
      <color indexed="81"/>
      <name val="Verdana"/>
      <family val="2"/>
    </font>
    <font>
      <sz val="10"/>
      <color indexed="81"/>
      <name val="Verdana"/>
      <family val="2"/>
    </font>
    <font>
      <sz val="11"/>
      <name val="Verdana"/>
      <family val="2"/>
    </font>
    <font>
      <sz val="12"/>
      <name val="Verdana"/>
      <family val="2"/>
    </font>
    <font>
      <sz val="12"/>
      <color indexed="10"/>
      <name val="Verdana"/>
      <family val="2"/>
    </font>
    <font>
      <b/>
      <sz val="12"/>
      <name val="Verdana"/>
      <family val="2"/>
    </font>
    <font>
      <b/>
      <sz val="10"/>
      <color indexed="81"/>
      <name val="Tahoma"/>
      <family val="2"/>
    </font>
    <font>
      <sz val="12"/>
      <name val="Arial"/>
      <family val="2"/>
    </font>
    <font>
      <sz val="10"/>
      <name val="Arial"/>
      <family val="2"/>
    </font>
    <font>
      <sz val="9"/>
      <name val="Arial"/>
      <family val="2"/>
    </font>
    <font>
      <b/>
      <sz val="8"/>
      <color indexed="81"/>
      <name val="Tahoma"/>
      <family val="2"/>
    </font>
    <font>
      <sz val="10"/>
      <color indexed="56"/>
      <name val="Arial"/>
      <family val="2"/>
    </font>
    <font>
      <b/>
      <sz val="16"/>
      <color indexed="9"/>
      <name val="Arial"/>
      <family val="2"/>
    </font>
    <font>
      <sz val="10"/>
      <name val="Arial"/>
      <family val="2"/>
    </font>
    <font>
      <b/>
      <sz val="20"/>
      <name val="Arial"/>
      <family val="2"/>
    </font>
    <font>
      <b/>
      <sz val="10"/>
      <name val="Arial"/>
      <family val="2"/>
    </font>
    <font>
      <b/>
      <sz val="12"/>
      <name val="Arial"/>
      <family val="2"/>
    </font>
    <font>
      <b/>
      <sz val="9"/>
      <color indexed="81"/>
      <name val="Tahoma"/>
      <family val="2"/>
    </font>
    <font>
      <b/>
      <sz val="11"/>
      <name val="Arial"/>
      <family val="2"/>
    </font>
    <font>
      <b/>
      <sz val="14"/>
      <name val="Arial"/>
      <family val="2"/>
    </font>
    <font>
      <b/>
      <u/>
      <sz val="12"/>
      <name val="Arial"/>
      <family val="2"/>
    </font>
    <font>
      <sz val="12"/>
      <color indexed="10"/>
      <name val="Arial"/>
      <family val="2"/>
    </font>
    <font>
      <sz val="11"/>
      <color indexed="81"/>
      <name val="Tahoma"/>
      <family val="2"/>
    </font>
    <font>
      <i/>
      <sz val="9"/>
      <color indexed="81"/>
      <name val="Verdana"/>
      <family val="2"/>
    </font>
    <font>
      <b/>
      <sz val="10"/>
      <color indexed="8"/>
      <name val="Verdana"/>
      <family val="2"/>
    </font>
    <font>
      <b/>
      <sz val="9"/>
      <color indexed="8"/>
      <name val="Verdana"/>
      <family val="2"/>
    </font>
    <font>
      <b/>
      <sz val="9"/>
      <color indexed="8"/>
      <name val="Tahoma"/>
      <family val="2"/>
    </font>
    <font>
      <b/>
      <sz val="8"/>
      <color indexed="8"/>
      <name val="Tahoma"/>
      <family val="2"/>
    </font>
    <font>
      <b/>
      <i/>
      <sz val="10"/>
      <color indexed="8"/>
      <name val="Verdana"/>
      <family val="2"/>
    </font>
    <font>
      <b/>
      <sz val="10"/>
      <color indexed="8"/>
      <name val="Tahoma"/>
      <family val="2"/>
    </font>
    <font>
      <b/>
      <u/>
      <sz val="10"/>
      <color indexed="8"/>
      <name val="Tahoma"/>
      <family val="2"/>
    </font>
    <font>
      <sz val="12"/>
      <color indexed="8"/>
      <name val="Tahoma"/>
      <family val="2"/>
    </font>
    <font>
      <sz val="9"/>
      <color indexed="8"/>
      <name val="Tahoma"/>
      <family val="2"/>
    </font>
    <font>
      <sz val="8"/>
      <color indexed="81"/>
      <name val="Calibri"/>
      <family val="2"/>
    </font>
    <font>
      <sz val="9"/>
      <color indexed="81"/>
      <name val="Tahoma"/>
      <family val="2"/>
    </font>
    <font>
      <b/>
      <sz val="8"/>
      <color indexed="81"/>
      <name val="Calibri"/>
      <family val="2"/>
    </font>
    <font>
      <u/>
      <sz val="8"/>
      <color indexed="81"/>
      <name val="Calibri"/>
      <family val="2"/>
    </font>
    <font>
      <b/>
      <i/>
      <u/>
      <sz val="12"/>
      <color indexed="8"/>
      <name val="Calibri"/>
      <family val="2"/>
    </font>
    <font>
      <b/>
      <u/>
      <sz val="12"/>
      <color indexed="8"/>
      <name val="Calibri"/>
      <family val="2"/>
    </font>
    <font>
      <b/>
      <i/>
      <sz val="12"/>
      <name val="Calibri"/>
      <family val="2"/>
    </font>
    <font>
      <sz val="12"/>
      <color indexed="9"/>
      <name val="Arial"/>
      <family val="2"/>
    </font>
    <font>
      <sz val="8"/>
      <color indexed="8"/>
      <name val="Arial"/>
      <family val="2"/>
    </font>
    <font>
      <sz val="11"/>
      <name val="Arial"/>
      <family val="2"/>
    </font>
    <font>
      <b/>
      <sz val="11"/>
      <color indexed="9"/>
      <name val="Arial"/>
      <family val="2"/>
    </font>
    <font>
      <sz val="11"/>
      <color indexed="9"/>
      <name val="Arial"/>
      <family val="2"/>
    </font>
    <font>
      <b/>
      <sz val="12"/>
      <color indexed="56"/>
      <name val="Arial"/>
      <family val="2"/>
    </font>
    <font>
      <sz val="11"/>
      <color indexed="10"/>
      <name val="Arial"/>
      <family val="2"/>
    </font>
    <font>
      <sz val="12"/>
      <color indexed="56"/>
      <name val="Arial"/>
      <family val="2"/>
    </font>
    <font>
      <b/>
      <sz val="8"/>
      <name val="Arial"/>
      <family val="2"/>
    </font>
    <font>
      <sz val="8"/>
      <color indexed="10"/>
      <name val="Arial"/>
      <family val="2"/>
    </font>
    <font>
      <sz val="9"/>
      <color indexed="10"/>
      <name val="Arial"/>
      <family val="2"/>
    </font>
    <font>
      <b/>
      <sz val="9"/>
      <color indexed="10"/>
      <name val="Arial"/>
      <family val="2"/>
    </font>
    <font>
      <b/>
      <sz val="12"/>
      <color indexed="18"/>
      <name val="Arial"/>
      <family val="2"/>
    </font>
    <font>
      <sz val="12"/>
      <color indexed="23"/>
      <name val="Arial"/>
      <family val="2"/>
    </font>
    <font>
      <b/>
      <sz val="9"/>
      <color indexed="8"/>
      <name val="Arial"/>
      <family val="2"/>
    </font>
    <font>
      <b/>
      <sz val="8"/>
      <color indexed="8"/>
      <name val="Arial"/>
      <family val="2"/>
    </font>
    <font>
      <b/>
      <sz val="8"/>
      <color indexed="8"/>
      <name val="Calibri"/>
      <family val="2"/>
    </font>
    <font>
      <sz val="8"/>
      <color indexed="8"/>
      <name val="Calibri"/>
      <family val="2"/>
    </font>
    <font>
      <u/>
      <sz val="10"/>
      <color theme="10"/>
      <name val="Arial"/>
      <family val="2"/>
    </font>
    <font>
      <sz val="10"/>
      <color rgb="FFFF0000"/>
      <name val="Verdana"/>
      <family val="2"/>
    </font>
    <font>
      <sz val="10"/>
      <color theme="3"/>
      <name val="Arial"/>
      <family val="2"/>
    </font>
    <font>
      <sz val="12"/>
      <color theme="0"/>
      <name val="Arial"/>
      <family val="2"/>
    </font>
    <font>
      <sz val="8"/>
      <color theme="1"/>
      <name val="Arial"/>
      <family val="2"/>
    </font>
    <font>
      <sz val="12"/>
      <color theme="1"/>
      <name val="Arial"/>
      <family val="2"/>
    </font>
    <font>
      <b/>
      <sz val="12"/>
      <color theme="0"/>
      <name val="Verdana"/>
      <family val="2"/>
    </font>
    <font>
      <b/>
      <sz val="10"/>
      <color theme="0"/>
      <name val="Arial"/>
      <family val="2"/>
    </font>
    <font>
      <b/>
      <u/>
      <sz val="14"/>
      <color theme="1"/>
      <name val="Calibri"/>
      <family val="2"/>
      <scheme val="minor"/>
    </font>
    <font>
      <b/>
      <u/>
      <sz val="11"/>
      <color theme="1"/>
      <name val="Calibri"/>
      <family val="2"/>
      <scheme val="minor"/>
    </font>
    <font>
      <sz val="12"/>
      <color theme="1"/>
      <name val="Calibri"/>
      <family val="2"/>
      <scheme val="minor"/>
    </font>
    <font>
      <b/>
      <sz val="12"/>
      <name val="Calibri"/>
      <family val="2"/>
      <scheme val="minor"/>
    </font>
    <font>
      <b/>
      <sz val="11"/>
      <name val="Calibri"/>
      <family val="2"/>
      <scheme val="minor"/>
    </font>
    <font>
      <sz val="12"/>
      <name val="Calibri"/>
      <family val="2"/>
      <scheme val="minor"/>
    </font>
    <font>
      <b/>
      <u/>
      <sz val="12"/>
      <color theme="1"/>
      <name val="Calibri"/>
      <family val="2"/>
      <scheme val="minor"/>
    </font>
    <font>
      <b/>
      <u/>
      <sz val="12"/>
      <name val="Calibri"/>
      <family val="2"/>
      <scheme val="minor"/>
    </font>
    <font>
      <sz val="10"/>
      <color theme="1"/>
      <name val="Calibri"/>
      <family val="2"/>
      <scheme val="minor"/>
    </font>
    <font>
      <sz val="14"/>
      <name val="Calibri"/>
      <family val="2"/>
      <scheme val="minor"/>
    </font>
    <font>
      <b/>
      <sz val="12"/>
      <color theme="0"/>
      <name val="Arial"/>
      <family val="2"/>
    </font>
    <font>
      <sz val="12"/>
      <color theme="9"/>
      <name val="Arial"/>
      <family val="2"/>
    </font>
    <font>
      <b/>
      <sz val="12"/>
      <color rgb="FF009DD1"/>
      <name val="Arial"/>
      <family val="2"/>
    </font>
    <font>
      <b/>
      <sz val="12"/>
      <color theme="1"/>
      <name val="Arial"/>
      <family val="2"/>
    </font>
    <font>
      <sz val="12"/>
      <color rgb="FFFF0000"/>
      <name val="Arial"/>
      <family val="2"/>
    </font>
    <font>
      <sz val="12"/>
      <color rgb="FF009DD1"/>
      <name val="Arial"/>
      <family val="2"/>
    </font>
    <font>
      <b/>
      <sz val="9"/>
      <color theme="1"/>
      <name val="Arial"/>
      <family val="2"/>
    </font>
    <font>
      <b/>
      <sz val="9"/>
      <color theme="0"/>
      <name val="Arial"/>
      <family val="2"/>
    </font>
    <font>
      <b/>
      <sz val="8"/>
      <color theme="0"/>
      <name val="Arial"/>
      <family val="2"/>
    </font>
    <font>
      <sz val="10"/>
      <color theme="1"/>
      <name val="Arial"/>
      <family val="2"/>
    </font>
    <font>
      <b/>
      <sz val="8"/>
      <color theme="1"/>
      <name val="Arial"/>
      <family val="2"/>
    </font>
    <font>
      <sz val="10"/>
      <color rgb="FF009DD1"/>
      <name val="Arial"/>
      <family val="2"/>
    </font>
    <font>
      <sz val="11"/>
      <color theme="0"/>
      <name val="Verdana"/>
      <family val="2"/>
    </font>
    <font>
      <sz val="10"/>
      <color rgb="FFFF0000"/>
      <name val="Arial"/>
      <family val="2"/>
    </font>
    <font>
      <b/>
      <sz val="12"/>
      <color theme="1"/>
      <name val="Calibri"/>
      <family val="2"/>
      <scheme val="minor"/>
    </font>
    <font>
      <b/>
      <sz val="14"/>
      <name val="Calibri"/>
      <family val="2"/>
      <scheme val="minor"/>
    </font>
    <font>
      <sz val="8"/>
      <color rgb="FF000000"/>
      <name val="Segoe UI"/>
      <family val="2"/>
    </font>
  </fonts>
  <fills count="13">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4" tint="0.79998168889431442"/>
        <bgColor indexed="64"/>
      </patternFill>
    </fill>
    <fill>
      <patternFill patternType="solid">
        <fgColor rgb="FFE0E0E0"/>
        <bgColor indexed="64"/>
      </patternFill>
    </fill>
    <fill>
      <patternFill patternType="solid">
        <fgColor rgb="FF009DD1"/>
        <bgColor indexed="64"/>
      </patternFill>
    </fill>
    <fill>
      <patternFill patternType="solid">
        <fgColor theme="3" tint="0.79998168889431442"/>
        <bgColor indexed="64"/>
      </patternFill>
    </fill>
    <fill>
      <patternFill patternType="solid">
        <fgColor theme="4" tint="0.39997558519241921"/>
        <bgColor indexed="64"/>
      </patternFill>
    </fill>
    <fill>
      <patternFill patternType="solid">
        <fgColor rgb="FFFFFF00"/>
        <bgColor indexed="64"/>
      </patternFill>
    </fill>
    <fill>
      <patternFill patternType="solid">
        <fgColor theme="9" tint="0.59996337778862885"/>
        <bgColor indexed="64"/>
      </patternFill>
    </fill>
    <fill>
      <patternFill patternType="solid">
        <fgColor rgb="FF0057B8"/>
        <bgColor indexed="64"/>
      </patternFill>
    </fill>
  </fills>
  <borders count="96">
    <border>
      <left/>
      <right/>
      <top/>
      <bottom/>
      <diagonal/>
    </border>
    <border>
      <left style="medium">
        <color indexed="8"/>
      </left>
      <right/>
      <top style="medium">
        <color indexed="8"/>
      </top>
      <bottom/>
      <diagonal/>
    </border>
    <border>
      <left/>
      <right/>
      <top style="medium">
        <color indexed="8"/>
      </top>
      <bottom/>
      <diagonal/>
    </border>
    <border>
      <left style="medium">
        <color indexed="8"/>
      </left>
      <right/>
      <top/>
      <bottom/>
      <diagonal/>
    </border>
    <border>
      <left style="medium">
        <color indexed="8"/>
      </left>
      <right/>
      <top/>
      <bottom style="medium">
        <color indexed="8"/>
      </bottom>
      <diagonal/>
    </border>
    <border>
      <left/>
      <right/>
      <top/>
      <bottom style="medium">
        <color indexed="8"/>
      </bottom>
      <diagonal/>
    </border>
    <border>
      <left/>
      <right style="medium">
        <color indexed="8"/>
      </right>
      <top style="medium">
        <color indexed="8"/>
      </top>
      <bottom/>
      <diagonal/>
    </border>
    <border>
      <left/>
      <right style="medium">
        <color indexed="8"/>
      </right>
      <top/>
      <bottom/>
      <diagonal/>
    </border>
    <border>
      <left/>
      <right style="medium">
        <color indexed="8"/>
      </right>
      <top/>
      <bottom style="medium">
        <color indexed="8"/>
      </bottom>
      <diagonal/>
    </border>
    <border>
      <left/>
      <right style="thin">
        <color indexed="64"/>
      </right>
      <top/>
      <bottom/>
      <diagonal/>
    </border>
    <border>
      <left style="thin">
        <color indexed="64"/>
      </left>
      <right/>
      <top/>
      <bottom/>
      <diagonal/>
    </border>
    <border>
      <left/>
      <right/>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double">
        <color indexed="18"/>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right style="thin">
        <color indexed="64"/>
      </right>
      <top style="thin">
        <color theme="0"/>
      </top>
      <bottom/>
      <diagonal/>
    </border>
    <border>
      <left style="medium">
        <color theme="1"/>
      </left>
      <right style="medium">
        <color theme="1"/>
      </right>
      <top style="medium">
        <color theme="1"/>
      </top>
      <bottom style="medium">
        <color theme="1"/>
      </bottom>
      <diagonal/>
    </border>
    <border>
      <left/>
      <right/>
      <top style="thin">
        <color theme="0"/>
      </top>
      <bottom/>
      <diagonal/>
    </border>
    <border>
      <left/>
      <right style="thin">
        <color theme="1"/>
      </right>
      <top/>
      <bottom/>
      <diagonal/>
    </border>
    <border>
      <left style="thin">
        <color theme="1"/>
      </left>
      <right/>
      <top/>
      <bottom/>
      <diagonal/>
    </border>
    <border>
      <left/>
      <right/>
      <top style="thin">
        <color theme="1"/>
      </top>
      <bottom/>
      <diagonal/>
    </border>
    <border>
      <left style="thin">
        <color indexed="64"/>
      </left>
      <right/>
      <top style="thin">
        <color theme="0"/>
      </top>
      <bottom style="thin">
        <color indexed="64"/>
      </bottom>
      <diagonal/>
    </border>
    <border>
      <left style="medium">
        <color rgb="FF009DD1"/>
      </left>
      <right/>
      <top style="medium">
        <color rgb="FF009DD1"/>
      </top>
      <bottom/>
      <diagonal/>
    </border>
    <border>
      <left/>
      <right/>
      <top style="medium">
        <color rgb="FF009DD1"/>
      </top>
      <bottom/>
      <diagonal/>
    </border>
    <border>
      <left/>
      <right style="medium">
        <color rgb="FF009DD1"/>
      </right>
      <top style="medium">
        <color rgb="FF009DD1"/>
      </top>
      <bottom/>
      <diagonal/>
    </border>
    <border>
      <left style="medium">
        <color rgb="FF009DD1"/>
      </left>
      <right/>
      <top/>
      <bottom/>
      <diagonal/>
    </border>
    <border>
      <left/>
      <right style="medium">
        <color rgb="FF009DD1"/>
      </right>
      <top/>
      <bottom/>
      <diagonal/>
    </border>
    <border>
      <left style="medium">
        <color rgb="FF009DD1"/>
      </left>
      <right/>
      <top/>
      <bottom style="medium">
        <color rgb="FF009DD1"/>
      </bottom>
      <diagonal/>
    </border>
    <border>
      <left/>
      <right/>
      <top/>
      <bottom style="medium">
        <color rgb="FF009DD1"/>
      </bottom>
      <diagonal/>
    </border>
    <border>
      <left/>
      <right/>
      <top style="medium">
        <color indexed="64"/>
      </top>
      <bottom style="medium">
        <color rgb="FF009DD1"/>
      </bottom>
      <diagonal/>
    </border>
    <border>
      <left/>
      <right style="medium">
        <color rgb="FF009DD1"/>
      </right>
      <top/>
      <bottom style="medium">
        <color rgb="FF009DD1"/>
      </bottom>
      <diagonal/>
    </border>
    <border>
      <left style="thin">
        <color indexed="64"/>
      </left>
      <right style="medium">
        <color rgb="FF009DD1"/>
      </right>
      <top style="thin">
        <color indexed="64"/>
      </top>
      <bottom style="thin">
        <color indexed="64"/>
      </bottom>
      <diagonal/>
    </border>
    <border>
      <left/>
      <right style="medium">
        <color rgb="FF009DD1"/>
      </right>
      <top/>
      <bottom style="thin">
        <color indexed="64"/>
      </bottom>
      <diagonal/>
    </border>
    <border>
      <left style="medium">
        <color indexed="64"/>
      </left>
      <right/>
      <top style="medium">
        <color rgb="FF009DD1"/>
      </top>
      <bottom style="medium">
        <color rgb="FF009DD1"/>
      </bottom>
      <diagonal/>
    </border>
    <border>
      <left/>
      <right style="medium">
        <color indexed="64"/>
      </right>
      <top style="medium">
        <color rgb="FF009DD1"/>
      </top>
      <bottom style="medium">
        <color rgb="FF009DD1"/>
      </bottom>
      <diagonal/>
    </border>
    <border>
      <left style="medium">
        <color indexed="64"/>
      </left>
      <right style="medium">
        <color indexed="64"/>
      </right>
      <top style="medium">
        <color rgb="FF009DD1"/>
      </top>
      <bottom style="medium">
        <color rgb="FF009DD1"/>
      </bottom>
      <diagonal/>
    </border>
    <border>
      <left/>
      <right/>
      <top style="medium">
        <color rgb="FF009DD1"/>
      </top>
      <bottom style="medium">
        <color rgb="FF009DD1"/>
      </bottom>
      <diagonal/>
    </border>
    <border>
      <left/>
      <right style="medium">
        <color rgb="FF009DD1"/>
      </right>
      <top style="medium">
        <color rgb="FF009DD1"/>
      </top>
      <bottom style="medium">
        <color rgb="FF009DD1"/>
      </bottom>
      <diagonal/>
    </border>
    <border>
      <left style="thin">
        <color indexed="64"/>
      </left>
      <right style="thin">
        <color theme="1"/>
      </right>
      <top style="thin">
        <color indexed="64"/>
      </top>
      <bottom style="thin">
        <color theme="1"/>
      </bottom>
      <diagonal/>
    </border>
    <border>
      <left style="thin">
        <color theme="1"/>
      </left>
      <right style="thin">
        <color theme="1"/>
      </right>
      <top style="thin">
        <color theme="1"/>
      </top>
      <bottom style="thin">
        <color theme="1"/>
      </bottom>
      <diagonal/>
    </border>
    <border>
      <left style="medium">
        <color rgb="FF0057B8"/>
      </left>
      <right/>
      <top/>
      <bottom/>
      <diagonal/>
    </border>
    <border>
      <left style="medium">
        <color rgb="FF009DD1"/>
      </left>
      <right style="medium">
        <color rgb="FF0057B8"/>
      </right>
      <top/>
      <bottom style="medium">
        <color rgb="FF0057B8"/>
      </bottom>
      <diagonal/>
    </border>
    <border>
      <left style="medium">
        <color rgb="FF0057B8"/>
      </left>
      <right style="medium">
        <color rgb="FF0057B8"/>
      </right>
      <top/>
      <bottom style="medium">
        <color rgb="FF0057B8"/>
      </bottom>
      <diagonal/>
    </border>
    <border>
      <left style="medium">
        <color rgb="FF0057B8"/>
      </left>
      <right style="medium">
        <color rgb="FF009DD1"/>
      </right>
      <top/>
      <bottom style="medium">
        <color rgb="FF0057B8"/>
      </bottom>
      <diagonal/>
    </border>
    <border>
      <left style="medium">
        <color rgb="FF009DD1"/>
      </left>
      <right style="medium">
        <color rgb="FF0057B8"/>
      </right>
      <top style="medium">
        <color rgb="FF0057B8"/>
      </top>
      <bottom style="medium">
        <color rgb="FF0057B8"/>
      </bottom>
      <diagonal/>
    </border>
    <border>
      <left style="medium">
        <color rgb="FF0057B8"/>
      </left>
      <right style="medium">
        <color rgb="FF0057B8"/>
      </right>
      <top style="medium">
        <color rgb="FF0057B8"/>
      </top>
      <bottom style="medium">
        <color rgb="FF0057B8"/>
      </bottom>
      <diagonal/>
    </border>
    <border>
      <left style="medium">
        <color rgb="FF0057B8"/>
      </left>
      <right style="medium">
        <color rgb="FF009DD1"/>
      </right>
      <top style="medium">
        <color rgb="FF0057B8"/>
      </top>
      <bottom style="medium">
        <color rgb="FF0057B8"/>
      </bottom>
      <diagonal/>
    </border>
    <border>
      <left style="medium">
        <color rgb="FF009DD1"/>
      </left>
      <right style="medium">
        <color rgb="FF0057B8"/>
      </right>
      <top style="medium">
        <color rgb="FF0057B8"/>
      </top>
      <bottom style="medium">
        <color rgb="FF009DD1"/>
      </bottom>
      <diagonal/>
    </border>
    <border>
      <left style="medium">
        <color rgb="FF0057B8"/>
      </left>
      <right style="medium">
        <color rgb="FF0057B8"/>
      </right>
      <top style="medium">
        <color rgb="FF0057B8"/>
      </top>
      <bottom style="medium">
        <color rgb="FF009DD1"/>
      </bottom>
      <diagonal/>
    </border>
    <border>
      <left style="medium">
        <color rgb="FF0057B8"/>
      </left>
      <right style="medium">
        <color rgb="FF009DD1"/>
      </right>
      <top style="medium">
        <color rgb="FF0057B8"/>
      </top>
      <bottom style="medium">
        <color rgb="FF009DD1"/>
      </bottom>
      <diagonal/>
    </border>
    <border>
      <left style="medium">
        <color indexed="64"/>
      </left>
      <right/>
      <top style="medium">
        <color rgb="FF009DD1"/>
      </top>
      <bottom style="thin">
        <color indexed="64"/>
      </bottom>
      <diagonal/>
    </border>
    <border>
      <left/>
      <right/>
      <top style="medium">
        <color rgb="FF009DD1"/>
      </top>
      <bottom style="thin">
        <color indexed="64"/>
      </bottom>
      <diagonal/>
    </border>
    <border>
      <left/>
      <right style="medium">
        <color indexed="64"/>
      </right>
      <top style="medium">
        <color rgb="FF009DD1"/>
      </top>
      <bottom style="thin">
        <color indexed="64"/>
      </bottom>
      <diagonal/>
    </border>
    <border>
      <left style="medium">
        <color rgb="FF009DD1"/>
      </left>
      <right/>
      <top style="medium">
        <color rgb="FF009DD1"/>
      </top>
      <bottom style="medium">
        <color rgb="FF009DD1"/>
      </bottom>
      <diagonal/>
    </border>
  </borders>
  <cellStyleXfs count="9">
    <xf numFmtId="0" fontId="0" fillId="0" borderId="0"/>
    <xf numFmtId="43" fontId="1" fillId="0" borderId="0" applyFont="0" applyFill="0" applyBorder="0" applyAlignment="0" applyProtection="0"/>
    <xf numFmtId="43" fontId="18" fillId="0" borderId="0" applyFont="0" applyFill="0" applyBorder="0" applyAlignment="0" applyProtection="0"/>
    <xf numFmtId="44" fontId="13" fillId="0" borderId="0" applyFont="0" applyFill="0" applyBorder="0" applyAlignment="0" applyProtection="0"/>
    <xf numFmtId="44" fontId="1" fillId="0" borderId="0" applyFont="0" applyFill="0" applyBorder="0" applyAlignment="0" applyProtection="0"/>
    <xf numFmtId="0" fontId="63" fillId="0" borderId="0" applyNumberFormat="0" applyFill="0" applyBorder="0" applyAlignment="0" applyProtection="0"/>
    <xf numFmtId="0" fontId="18" fillId="0" borderId="0"/>
    <xf numFmtId="9" fontId="1" fillId="0" borderId="0" applyFont="0" applyFill="0" applyBorder="0" applyAlignment="0" applyProtection="0"/>
    <xf numFmtId="9" fontId="18" fillId="0" borderId="0" applyFont="0" applyFill="0" applyBorder="0" applyAlignment="0" applyProtection="0"/>
  </cellStyleXfs>
  <cellXfs count="499">
    <xf numFmtId="0" fontId="0" fillId="0" borderId="0" xfId="0"/>
    <xf numFmtId="0" fontId="2" fillId="0" borderId="0" xfId="0" applyFont="1"/>
    <xf numFmtId="0" fontId="4" fillId="0" borderId="0" xfId="0" applyFont="1"/>
    <xf numFmtId="0" fontId="8" fillId="0" borderId="0" xfId="0" applyFont="1" applyAlignment="1">
      <alignment horizontal="right"/>
    </xf>
    <xf numFmtId="0" fontId="8" fillId="0" borderId="0" xfId="0" applyFont="1"/>
    <xf numFmtId="0" fontId="16" fillId="0" borderId="0" xfId="0" applyFont="1" applyAlignment="1">
      <alignment horizontal="right"/>
    </xf>
    <xf numFmtId="0" fontId="12" fillId="0" borderId="0" xfId="0" applyFont="1" applyAlignment="1">
      <alignment horizontal="left"/>
    </xf>
    <xf numFmtId="0" fontId="14" fillId="0" borderId="0" xfId="0" applyFont="1"/>
    <xf numFmtId="0" fontId="20" fillId="0" borderId="0" xfId="0" applyFont="1" applyAlignment="1">
      <alignment vertical="top" wrapText="1"/>
    </xf>
    <xf numFmtId="0" fontId="0" fillId="0" borderId="0" xfId="0" applyAlignment="1">
      <alignment vertical="top" wrapText="1"/>
    </xf>
    <xf numFmtId="0" fontId="0" fillId="0" borderId="1" xfId="0" applyBorder="1" applyAlignment="1">
      <alignment vertical="top" wrapText="1"/>
    </xf>
    <xf numFmtId="0" fontId="0" fillId="0" borderId="2" xfId="0" applyBorder="1" applyAlignment="1">
      <alignment vertical="top" wrapText="1"/>
    </xf>
    <xf numFmtId="0" fontId="0" fillId="0" borderId="3" xfId="0" applyBorder="1" applyAlignment="1">
      <alignment vertical="top" wrapText="1"/>
    </xf>
    <xf numFmtId="0" fontId="0" fillId="0" borderId="4" xfId="0" applyBorder="1" applyAlignment="1">
      <alignment vertical="top" wrapText="1"/>
    </xf>
    <xf numFmtId="0" fontId="0" fillId="0" borderId="5" xfId="0" applyBorder="1" applyAlignment="1">
      <alignment vertical="top" wrapText="1"/>
    </xf>
    <xf numFmtId="0" fontId="20" fillId="0" borderId="0" xfId="0" applyFont="1" applyAlignment="1">
      <alignment horizontal="center" vertical="top" wrapText="1"/>
    </xf>
    <xf numFmtId="0" fontId="0" fillId="0" borderId="0" xfId="0" applyAlignment="1">
      <alignment horizontal="center" vertical="top" wrapText="1"/>
    </xf>
    <xf numFmtId="0" fontId="0" fillId="0" borderId="2" xfId="0" applyBorder="1" applyAlignment="1">
      <alignment horizontal="center" vertical="top" wrapText="1"/>
    </xf>
    <xf numFmtId="0" fontId="0" fillId="0" borderId="6" xfId="0" applyBorder="1" applyAlignment="1">
      <alignment horizontal="center" vertical="top" wrapText="1"/>
    </xf>
    <xf numFmtId="0" fontId="63" fillId="0" borderId="0" xfId="5" quotePrefix="1" applyNumberFormat="1" applyAlignment="1">
      <alignment horizontal="center" vertical="top" wrapText="1"/>
    </xf>
    <xf numFmtId="0" fontId="0" fillId="0" borderId="7" xfId="0" applyBorder="1" applyAlignment="1">
      <alignment horizontal="center" vertical="top" wrapText="1"/>
    </xf>
    <xf numFmtId="0" fontId="0" fillId="0" borderId="5" xfId="0" applyBorder="1" applyAlignment="1">
      <alignment horizontal="center" vertical="top" wrapText="1"/>
    </xf>
    <xf numFmtId="0" fontId="63" fillId="0" borderId="5" xfId="5" quotePrefix="1" applyNumberFormat="1" applyBorder="1" applyAlignment="1">
      <alignment horizontal="center" vertical="top" wrapText="1"/>
    </xf>
    <xf numFmtId="0" fontId="0" fillId="0" borderId="8" xfId="0" applyBorder="1" applyAlignment="1">
      <alignment horizontal="center" vertical="top" wrapText="1"/>
    </xf>
    <xf numFmtId="0" fontId="64" fillId="0" borderId="0" xfId="0" applyFont="1" applyAlignment="1">
      <alignment horizontal="left" vertical="top" wrapText="1"/>
    </xf>
    <xf numFmtId="0" fontId="23" fillId="0" borderId="0" xfId="0" applyFont="1" applyAlignment="1">
      <alignment vertical="top" wrapText="1"/>
    </xf>
    <xf numFmtId="0" fontId="1" fillId="2" borderId="0" xfId="0" applyFont="1" applyFill="1" applyAlignment="1">
      <alignment horizontal="left" vertical="center" wrapText="1"/>
    </xf>
    <xf numFmtId="0" fontId="1" fillId="2" borderId="0" xfId="0" applyFont="1" applyFill="1" applyAlignment="1">
      <alignment wrapText="1"/>
    </xf>
    <xf numFmtId="0" fontId="65" fillId="0" borderId="0" xfId="0" applyFont="1" applyAlignment="1">
      <alignment horizontal="right"/>
    </xf>
    <xf numFmtId="0" fontId="12" fillId="0" borderId="0" xfId="0" applyFont="1"/>
    <xf numFmtId="0" fontId="66" fillId="0" borderId="0" xfId="0" applyFont="1" applyAlignment="1">
      <alignment horizontal="right"/>
    </xf>
    <xf numFmtId="0" fontId="12" fillId="0" borderId="0" xfId="0" applyFont="1" applyAlignment="1">
      <alignment horizontal="left" vertical="top"/>
    </xf>
    <xf numFmtId="0" fontId="8" fillId="0" borderId="0" xfId="0" applyFont="1" applyAlignment="1">
      <alignment horizontal="left" vertical="top"/>
    </xf>
    <xf numFmtId="0" fontId="10" fillId="0" borderId="0" xfId="0" applyFont="1"/>
    <xf numFmtId="10" fontId="8" fillId="4" borderId="0" xfId="0" applyNumberFormat="1" applyFont="1" applyFill="1"/>
    <xf numFmtId="8" fontId="8" fillId="5" borderId="0" xfId="0" applyNumberFormat="1" applyFont="1" applyFill="1"/>
    <xf numFmtId="40" fontId="8" fillId="4" borderId="0" xfId="0" applyNumberFormat="1" applyFont="1" applyFill="1"/>
    <xf numFmtId="2" fontId="10" fillId="5" borderId="9" xfId="0" applyNumberFormat="1" applyFont="1" applyFill="1" applyBorder="1"/>
    <xf numFmtId="2" fontId="10" fillId="5" borderId="57" xfId="0" applyNumberFormat="1" applyFont="1" applyFill="1" applyBorder="1"/>
    <xf numFmtId="0" fontId="1" fillId="0" borderId="0" xfId="0" applyFont="1"/>
    <xf numFmtId="0" fontId="1" fillId="2" borderId="0" xfId="0" applyFont="1" applyFill="1"/>
    <xf numFmtId="0" fontId="3" fillId="0" borderId="0" xfId="0" applyFont="1"/>
    <xf numFmtId="0" fontId="3" fillId="0" borderId="0" xfId="0" applyFont="1" applyAlignment="1">
      <alignment horizontal="right"/>
    </xf>
    <xf numFmtId="0" fontId="3" fillId="0" borderId="0" xfId="0" applyFont="1" applyAlignment="1">
      <alignment horizontal="left"/>
    </xf>
    <xf numFmtId="0" fontId="25" fillId="0" borderId="0" xfId="0" applyFont="1"/>
    <xf numFmtId="0" fontId="1" fillId="4" borderId="0" xfId="0" applyFont="1" applyFill="1" applyProtection="1">
      <protection locked="0"/>
    </xf>
    <xf numFmtId="0" fontId="67" fillId="0" borderId="0" xfId="0" applyFont="1"/>
    <xf numFmtId="0" fontId="67" fillId="0" borderId="0" xfId="0" applyFont="1" applyAlignment="1">
      <alignment horizontal="center"/>
    </xf>
    <xf numFmtId="0" fontId="1" fillId="0" borderId="0" xfId="0" applyFont="1" applyAlignment="1">
      <alignment horizontal="right"/>
    </xf>
    <xf numFmtId="0" fontId="3" fillId="0" borderId="0" xfId="0" applyFont="1" applyAlignment="1">
      <alignment horizontal="center"/>
    </xf>
    <xf numFmtId="0" fontId="12" fillId="0" borderId="0" xfId="0" applyFont="1" applyAlignment="1">
      <alignment horizontal="center"/>
    </xf>
    <xf numFmtId="0" fontId="12" fillId="0" borderId="10" xfId="0" applyFont="1" applyBorder="1"/>
    <xf numFmtId="0" fontId="25" fillId="0" borderId="10" xfId="0" applyFont="1" applyBorder="1"/>
    <xf numFmtId="0" fontId="21" fillId="0" borderId="10" xfId="0" applyFont="1" applyBorder="1" applyAlignment="1">
      <alignment horizontal="left" indent="1"/>
    </xf>
    <xf numFmtId="0" fontId="21" fillId="0" borderId="0" xfId="0" applyFont="1" applyAlignment="1">
      <alignment horizontal="left" indent="1"/>
    </xf>
    <xf numFmtId="0" fontId="12" fillId="0" borderId="11" xfId="0" applyFont="1" applyBorder="1" applyAlignment="1">
      <alignment horizontal="center"/>
    </xf>
    <xf numFmtId="0" fontId="12" fillId="0" borderId="12" xfId="0" applyFont="1" applyBorder="1" applyAlignment="1">
      <alignment horizontal="center"/>
    </xf>
    <xf numFmtId="0" fontId="12" fillId="0" borderId="9" xfId="0" applyFont="1" applyBorder="1"/>
    <xf numFmtId="0" fontId="12" fillId="0" borderId="10" xfId="0" applyFont="1" applyBorder="1" applyAlignment="1">
      <alignment horizontal="left" indent="1"/>
    </xf>
    <xf numFmtId="0" fontId="12" fillId="0" borderId="0" xfId="0" applyFont="1" applyAlignment="1">
      <alignment horizontal="left" indent="1"/>
    </xf>
    <xf numFmtId="0" fontId="12" fillId="0" borderId="13" xfId="0" applyFont="1" applyBorder="1"/>
    <xf numFmtId="0" fontId="12" fillId="0" borderId="11" xfId="0" applyFont="1" applyBorder="1"/>
    <xf numFmtId="0" fontId="12" fillId="0" borderId="14" xfId="0" applyFont="1" applyBorder="1" applyProtection="1">
      <protection locked="0"/>
    </xf>
    <xf numFmtId="0" fontId="12" fillId="4" borderId="10" xfId="0" applyFont="1" applyFill="1" applyBorder="1"/>
    <xf numFmtId="0" fontId="12" fillId="0" borderId="10" xfId="0" applyFont="1" applyBorder="1" applyAlignment="1">
      <alignment horizontal="left" vertical="top"/>
    </xf>
    <xf numFmtId="0" fontId="12" fillId="0" borderId="0" xfId="0" applyFont="1" applyAlignment="1">
      <alignment horizontal="right"/>
    </xf>
    <xf numFmtId="0" fontId="12" fillId="0" borderId="9" xfId="0" applyFont="1" applyBorder="1" applyAlignment="1">
      <alignment horizontal="right"/>
    </xf>
    <xf numFmtId="0" fontId="68" fillId="0" borderId="0" xfId="0" applyFont="1"/>
    <xf numFmtId="0" fontId="0" fillId="0" borderId="15" xfId="0" applyBorder="1"/>
    <xf numFmtId="0" fontId="16" fillId="6" borderId="0" xfId="0" applyFont="1" applyFill="1"/>
    <xf numFmtId="0" fontId="8" fillId="0" borderId="58" xfId="0" applyFont="1" applyBorder="1" applyProtection="1">
      <protection locked="0"/>
    </xf>
    <xf numFmtId="8" fontId="8" fillId="0" borderId="58" xfId="0" applyNumberFormat="1" applyFont="1" applyBorder="1" applyProtection="1">
      <protection locked="0"/>
    </xf>
    <xf numFmtId="0" fontId="69" fillId="7" borderId="0" xfId="0" applyFont="1" applyFill="1" applyAlignment="1">
      <alignment horizontal="left" vertical="top" wrapText="1"/>
    </xf>
    <xf numFmtId="0" fontId="69" fillId="7" borderId="0" xfId="0" applyFont="1" applyFill="1" applyAlignment="1">
      <alignment horizontal="right"/>
    </xf>
    <xf numFmtId="0" fontId="69" fillId="7" borderId="0" xfId="0" applyFont="1" applyFill="1"/>
    <xf numFmtId="0" fontId="69" fillId="7" borderId="59" xfId="0" applyFont="1" applyFill="1" applyBorder="1"/>
    <xf numFmtId="0" fontId="70" fillId="7" borderId="0" xfId="0" applyFont="1" applyFill="1"/>
    <xf numFmtId="0" fontId="71" fillId="0" borderId="15" xfId="0" applyFont="1" applyBorder="1" applyAlignment="1">
      <alignment horizontal="center"/>
    </xf>
    <xf numFmtId="0" fontId="72" fillId="0" borderId="0" xfId="0" applyFont="1" applyAlignment="1">
      <alignment horizontal="center"/>
    </xf>
    <xf numFmtId="0" fontId="0" fillId="0" borderId="16" xfId="0" applyBorder="1"/>
    <xf numFmtId="0" fontId="0" fillId="0" borderId="15" xfId="0" applyBorder="1" applyAlignment="1">
      <alignment horizontal="center" wrapText="1"/>
    </xf>
    <xf numFmtId="14" fontId="0" fillId="0" borderId="17" xfId="0" applyNumberFormat="1" applyBorder="1" applyAlignment="1" applyProtection="1">
      <alignment horizontal="center"/>
      <protection locked="0"/>
    </xf>
    <xf numFmtId="14" fontId="1" fillId="0" borderId="18" xfId="0" applyNumberFormat="1" applyFont="1" applyBorder="1" applyAlignment="1" applyProtection="1">
      <alignment horizontal="center"/>
      <protection locked="0"/>
    </xf>
    <xf numFmtId="14" fontId="1" fillId="0" borderId="19" xfId="0" applyNumberFormat="1" applyFont="1" applyBorder="1" applyAlignment="1" applyProtection="1">
      <alignment horizontal="center"/>
      <protection locked="0"/>
    </xf>
    <xf numFmtId="44" fontId="0" fillId="0" borderId="20" xfId="4" applyFont="1" applyBorder="1" applyProtection="1">
      <protection locked="0"/>
    </xf>
    <xf numFmtId="44" fontId="0" fillId="0" borderId="21" xfId="4" applyFont="1" applyBorder="1" applyProtection="1">
      <protection locked="0"/>
    </xf>
    <xf numFmtId="44" fontId="0" fillId="0" borderId="22" xfId="4" applyFont="1" applyBorder="1" applyProtection="1">
      <protection locked="0"/>
    </xf>
    <xf numFmtId="44" fontId="0" fillId="0" borderId="23" xfId="0" applyNumberFormat="1" applyBorder="1"/>
    <xf numFmtId="0" fontId="0" fillId="0" borderId="14" xfId="4" applyNumberFormat="1" applyFont="1" applyFill="1" applyBorder="1" applyProtection="1">
      <protection locked="0"/>
    </xf>
    <xf numFmtId="165" fontId="0" fillId="0" borderId="14" xfId="0" applyNumberFormat="1" applyBorder="1"/>
    <xf numFmtId="0" fontId="0" fillId="0" borderId="24" xfId="0" applyBorder="1"/>
    <xf numFmtId="44" fontId="0" fillId="0" borderId="25" xfId="4" applyFont="1" applyBorder="1" applyProtection="1">
      <protection locked="0"/>
    </xf>
    <xf numFmtId="44" fontId="0" fillId="0" borderId="14" xfId="4" applyFont="1" applyBorder="1" applyProtection="1">
      <protection locked="0"/>
    </xf>
    <xf numFmtId="44" fontId="0" fillId="0" borderId="24" xfId="4" applyFont="1" applyBorder="1" applyProtection="1">
      <protection locked="0"/>
    </xf>
    <xf numFmtId="44" fontId="0" fillId="0" borderId="14" xfId="4" applyFont="1" applyBorder="1"/>
    <xf numFmtId="44" fontId="0" fillId="0" borderId="24" xfId="4" applyFont="1" applyBorder="1"/>
    <xf numFmtId="44" fontId="0" fillId="0" borderId="26" xfId="0" applyNumberFormat="1" applyBorder="1"/>
    <xf numFmtId="0" fontId="0" fillId="0" borderId="27" xfId="0" applyBorder="1" applyProtection="1">
      <protection locked="0"/>
    </xf>
    <xf numFmtId="44" fontId="0" fillId="0" borderId="27" xfId="4" applyFont="1" applyBorder="1"/>
    <xf numFmtId="0" fontId="0" fillId="0" borderId="28" xfId="0" applyBorder="1"/>
    <xf numFmtId="44" fontId="0" fillId="0" borderId="29" xfId="4" applyFont="1" applyBorder="1" applyProtection="1">
      <protection locked="0"/>
    </xf>
    <xf numFmtId="44" fontId="0" fillId="0" borderId="27" xfId="4" applyFont="1" applyBorder="1" applyProtection="1">
      <protection locked="0"/>
    </xf>
    <xf numFmtId="44" fontId="0" fillId="0" borderId="30" xfId="4" applyFont="1" applyBorder="1" applyProtection="1">
      <protection locked="0"/>
    </xf>
    <xf numFmtId="44" fontId="0" fillId="0" borderId="0" xfId="4" applyFont="1" applyBorder="1" applyProtection="1"/>
    <xf numFmtId="164" fontId="0" fillId="0" borderId="22" xfId="4" applyNumberFormat="1" applyFont="1" applyBorder="1" applyProtection="1">
      <protection locked="0"/>
    </xf>
    <xf numFmtId="9" fontId="0" fillId="0" borderId="0" xfId="7" applyFont="1" applyBorder="1" applyAlignment="1">
      <alignment horizontal="center"/>
    </xf>
    <xf numFmtId="9" fontId="0" fillId="0" borderId="30" xfId="7" applyFont="1" applyBorder="1" applyAlignment="1">
      <alignment horizontal="right"/>
    </xf>
    <xf numFmtId="0" fontId="0" fillId="0" borderId="31" xfId="0" applyBorder="1"/>
    <xf numFmtId="0" fontId="20" fillId="0" borderId="0" xfId="0" applyFont="1"/>
    <xf numFmtId="9" fontId="0" fillId="0" borderId="0" xfId="7" applyFont="1" applyBorder="1" applyAlignment="1">
      <alignment horizontal="right"/>
    </xf>
    <xf numFmtId="0" fontId="1" fillId="8" borderId="0" xfId="0" applyFont="1" applyFill="1" applyAlignment="1">
      <alignment horizontal="center"/>
    </xf>
    <xf numFmtId="9" fontId="73" fillId="5" borderId="24" xfId="7" applyFont="1" applyFill="1" applyBorder="1" applyAlignment="1" applyProtection="1">
      <alignment horizontal="center"/>
    </xf>
    <xf numFmtId="0" fontId="1" fillId="0" borderId="0" xfId="0" applyFont="1" applyAlignment="1">
      <alignment horizontal="center"/>
    </xf>
    <xf numFmtId="14" fontId="1" fillId="0" borderId="16" xfId="0" applyNumberFormat="1" applyFont="1" applyBorder="1" applyAlignment="1">
      <alignment horizontal="center"/>
    </xf>
    <xf numFmtId="8" fontId="0" fillId="0" borderId="14" xfId="4" applyNumberFormat="1" applyFont="1" applyBorder="1" applyProtection="1"/>
    <xf numFmtId="0" fontId="74" fillId="4" borderId="0" xfId="0" applyFont="1" applyFill="1" applyAlignment="1">
      <alignment horizontal="center"/>
    </xf>
    <xf numFmtId="0" fontId="0" fillId="9" borderId="16" xfId="0" applyFill="1" applyBorder="1"/>
    <xf numFmtId="0" fontId="74" fillId="0" borderId="23" xfId="0" applyFont="1" applyBorder="1"/>
    <xf numFmtId="8" fontId="0" fillId="0" borderId="0" xfId="4" applyNumberFormat="1" applyFont="1" applyBorder="1" applyProtection="1"/>
    <xf numFmtId="0" fontId="75" fillId="0" borderId="0" xfId="0" applyFont="1"/>
    <xf numFmtId="164" fontId="76" fillId="0" borderId="14" xfId="0" applyNumberFormat="1" applyFont="1" applyBorder="1" applyAlignment="1" applyProtection="1">
      <alignment horizontal="center"/>
      <protection locked="0"/>
    </xf>
    <xf numFmtId="164" fontId="76" fillId="0" borderId="24" xfId="0" applyNumberFormat="1" applyFont="1" applyBorder="1" applyAlignment="1" applyProtection="1">
      <alignment horizontal="center"/>
      <protection locked="0"/>
    </xf>
    <xf numFmtId="0" fontId="1" fillId="8" borderId="16" xfId="0" applyFont="1" applyFill="1" applyBorder="1" applyAlignment="1" applyProtection="1">
      <alignment horizontal="center"/>
      <protection locked="0"/>
    </xf>
    <xf numFmtId="9" fontId="73" fillId="5" borderId="14" xfId="7" applyFont="1" applyFill="1" applyBorder="1" applyAlignment="1" applyProtection="1">
      <alignment horizontal="center"/>
    </xf>
    <xf numFmtId="0" fontId="74" fillId="0" borderId="26" xfId="0" applyFont="1" applyBorder="1"/>
    <xf numFmtId="164" fontId="76" fillId="0" borderId="27" xfId="0" applyNumberFormat="1" applyFont="1" applyBorder="1" applyAlignment="1" applyProtection="1">
      <alignment horizontal="center"/>
      <protection locked="0"/>
    </xf>
    <xf numFmtId="164" fontId="76" fillId="0" borderId="30" xfId="0" applyNumberFormat="1" applyFont="1" applyBorder="1" applyAlignment="1" applyProtection="1">
      <alignment horizontal="center"/>
      <protection locked="0"/>
    </xf>
    <xf numFmtId="164" fontId="0" fillId="0" borderId="24" xfId="0" applyNumberFormat="1" applyBorder="1" applyProtection="1">
      <protection locked="0"/>
    </xf>
    <xf numFmtId="164" fontId="0" fillId="0" borderId="24" xfId="4" applyNumberFormat="1" applyFont="1" applyBorder="1" applyProtection="1">
      <protection locked="0"/>
    </xf>
    <xf numFmtId="164" fontId="1" fillId="0" borderId="24" xfId="0" applyNumberFormat="1" applyFont="1" applyBorder="1" applyProtection="1">
      <protection locked="0"/>
    </xf>
    <xf numFmtId="164" fontId="0" fillId="8" borderId="16" xfId="0" applyNumberFormat="1" applyFill="1" applyBorder="1"/>
    <xf numFmtId="0" fontId="77" fillId="9" borderId="0" xfId="0" applyFont="1" applyFill="1" applyAlignment="1">
      <alignment horizontal="center"/>
    </xf>
    <xf numFmtId="0" fontId="77" fillId="9" borderId="16" xfId="0" applyFont="1" applyFill="1" applyBorder="1" applyAlignment="1">
      <alignment horizontal="center"/>
    </xf>
    <xf numFmtId="164" fontId="1" fillId="0" borderId="24" xfId="3" applyNumberFormat="1" applyFont="1" applyBorder="1" applyProtection="1">
      <protection locked="0"/>
    </xf>
    <xf numFmtId="0" fontId="20" fillId="9" borderId="15" xfId="0" applyFont="1" applyFill="1" applyBorder="1"/>
    <xf numFmtId="0" fontId="1" fillId="9" borderId="0" xfId="0" applyFont="1" applyFill="1"/>
    <xf numFmtId="0" fontId="1" fillId="0" borderId="32" xfId="0" applyFont="1" applyBorder="1"/>
    <xf numFmtId="0" fontId="78" fillId="0" borderId="33" xfId="0" applyFont="1" applyBorder="1" applyAlignment="1">
      <alignment horizontal="center"/>
    </xf>
    <xf numFmtId="0" fontId="78" fillId="0" borderId="34" xfId="0" applyFont="1" applyBorder="1" applyAlignment="1">
      <alignment horizontal="center"/>
    </xf>
    <xf numFmtId="9" fontId="20" fillId="0" borderId="0" xfId="7" applyFont="1" applyBorder="1" applyAlignment="1">
      <alignment horizontal="center"/>
    </xf>
    <xf numFmtId="0" fontId="79" fillId="9" borderId="15" xfId="0" applyFont="1" applyFill="1" applyBorder="1"/>
    <xf numFmtId="0" fontId="79" fillId="9" borderId="0" xfId="0" applyFont="1" applyFill="1"/>
    <xf numFmtId="0" fontId="79" fillId="9" borderId="16" xfId="0" applyFont="1" applyFill="1" applyBorder="1"/>
    <xf numFmtId="0" fontId="74" fillId="0" borderId="35" xfId="0" applyFont="1" applyBorder="1"/>
    <xf numFmtId="2" fontId="1" fillId="0" borderId="36" xfId="7" applyNumberFormat="1" applyFont="1" applyBorder="1" applyAlignment="1">
      <alignment horizontal="center"/>
    </xf>
    <xf numFmtId="9" fontId="76" fillId="5" borderId="14" xfId="7" applyFont="1" applyFill="1" applyBorder="1" applyAlignment="1" applyProtection="1">
      <alignment horizontal="center"/>
    </xf>
    <xf numFmtId="9" fontId="76" fillId="5" borderId="24" xfId="7" applyFont="1" applyFill="1" applyBorder="1" applyAlignment="1" applyProtection="1">
      <alignment horizontal="center"/>
    </xf>
    <xf numFmtId="9" fontId="76" fillId="5" borderId="27" xfId="7" applyFont="1" applyFill="1" applyBorder="1" applyAlignment="1" applyProtection="1">
      <alignment horizontal="center"/>
    </xf>
    <xf numFmtId="9" fontId="76" fillId="5" borderId="30" xfId="7" applyFont="1" applyFill="1" applyBorder="1" applyAlignment="1" applyProtection="1">
      <alignment horizontal="center"/>
    </xf>
    <xf numFmtId="0" fontId="74" fillId="0" borderId="35" xfId="0" applyFont="1" applyBorder="1" applyAlignment="1">
      <alignment horizontal="center"/>
    </xf>
    <xf numFmtId="0" fontId="74" fillId="0" borderId="21" xfId="0" applyFont="1" applyBorder="1" applyAlignment="1">
      <alignment horizontal="center"/>
    </xf>
    <xf numFmtId="0" fontId="74" fillId="0" borderId="22" xfId="0" applyFont="1" applyBorder="1" applyAlignment="1">
      <alignment horizontal="center"/>
    </xf>
    <xf numFmtId="0" fontId="74" fillId="0" borderId="0" xfId="0" applyFont="1" applyAlignment="1">
      <alignment horizontal="center"/>
    </xf>
    <xf numFmtId="0" fontId="74" fillId="0" borderId="16" xfId="0" applyFont="1" applyBorder="1" applyAlignment="1">
      <alignment horizontal="center"/>
    </xf>
    <xf numFmtId="2" fontId="80" fillId="0" borderId="0" xfId="4" applyNumberFormat="1" applyFont="1" applyBorder="1"/>
    <xf numFmtId="2" fontId="80" fillId="0" borderId="16" xfId="0" applyNumberFormat="1" applyFont="1" applyBorder="1"/>
    <xf numFmtId="2" fontId="80" fillId="0" borderId="31" xfId="4" applyNumberFormat="1" applyFont="1" applyBorder="1"/>
    <xf numFmtId="2" fontId="80" fillId="0" borderId="28" xfId="0" applyNumberFormat="1" applyFont="1" applyBorder="1"/>
    <xf numFmtId="0" fontId="20" fillId="8" borderId="35" xfId="0" applyFont="1" applyFill="1" applyBorder="1" applyAlignment="1">
      <alignment horizontal="center" vertical="center" wrapText="1"/>
    </xf>
    <xf numFmtId="0" fontId="20" fillId="8" borderId="37" xfId="0" applyFont="1" applyFill="1" applyBorder="1" applyAlignment="1">
      <alignment horizontal="center" vertical="center" wrapText="1"/>
    </xf>
    <xf numFmtId="0" fontId="0" fillId="0" borderId="0" xfId="0" applyProtection="1">
      <protection locked="0"/>
    </xf>
    <xf numFmtId="0" fontId="20" fillId="8" borderId="38" xfId="0" applyFont="1" applyFill="1" applyBorder="1" applyAlignment="1">
      <alignment horizontal="center" vertical="center"/>
    </xf>
    <xf numFmtId="0" fontId="81" fillId="7" borderId="39" xfId="0" applyFont="1" applyFill="1" applyBorder="1" applyAlignment="1">
      <alignment horizontal="left" vertical="top"/>
    </xf>
    <xf numFmtId="0" fontId="20" fillId="0" borderId="15" xfId="0" applyFont="1" applyBorder="1"/>
    <xf numFmtId="0" fontId="1" fillId="0" borderId="0" xfId="0" applyFont="1" applyAlignment="1">
      <alignment horizontal="left"/>
    </xf>
    <xf numFmtId="0" fontId="20" fillId="2" borderId="0" xfId="0" applyFont="1" applyFill="1" applyAlignment="1">
      <alignment vertical="center" wrapText="1"/>
    </xf>
    <xf numFmtId="0" fontId="47" fillId="0" borderId="0" xfId="0" applyFont="1"/>
    <xf numFmtId="0" fontId="45" fillId="7" borderId="0" xfId="0" applyFont="1" applyFill="1" applyAlignment="1">
      <alignment horizontal="left"/>
    </xf>
    <xf numFmtId="0" fontId="82" fillId="0" borderId="0" xfId="0" applyFont="1"/>
    <xf numFmtId="49" fontId="12" fillId="0" borderId="11" xfId="0" applyNumberFormat="1" applyFont="1" applyBorder="1" applyAlignment="1" applyProtection="1">
      <alignment horizontal="center"/>
      <protection locked="0"/>
    </xf>
    <xf numFmtId="0" fontId="26" fillId="0" borderId="0" xfId="0" applyFont="1"/>
    <xf numFmtId="0" fontId="66" fillId="0" borderId="0" xfId="0" applyFont="1"/>
    <xf numFmtId="0" fontId="83" fillId="6" borderId="0" xfId="0" applyFont="1" applyFill="1"/>
    <xf numFmtId="0" fontId="12" fillId="6" borderId="0" xfId="0" applyFont="1" applyFill="1" applyAlignment="1">
      <alignment horizontal="left"/>
    </xf>
    <xf numFmtId="0" fontId="12" fillId="6" borderId="0" xfId="0" applyFont="1" applyFill="1"/>
    <xf numFmtId="0" fontId="84" fillId="0" borderId="0" xfId="0" applyFont="1" applyAlignment="1">
      <alignment horizontal="right"/>
    </xf>
    <xf numFmtId="8" fontId="12" fillId="0" borderId="0" xfId="1" applyNumberFormat="1" applyFont="1" applyBorder="1" applyAlignment="1" applyProtection="1">
      <alignment horizontal="left"/>
    </xf>
    <xf numFmtId="0" fontId="85" fillId="0" borderId="0" xfId="0" applyFont="1"/>
    <xf numFmtId="0" fontId="50" fillId="0" borderId="0" xfId="0" applyFont="1" applyAlignment="1">
      <alignment horizontal="right"/>
    </xf>
    <xf numFmtId="0" fontId="51" fillId="0" borderId="0" xfId="0" applyFont="1" applyAlignment="1">
      <alignment horizontal="right"/>
    </xf>
    <xf numFmtId="0" fontId="83" fillId="6" borderId="0" xfId="0" applyFont="1" applyFill="1" applyAlignment="1">
      <alignment horizontal="left"/>
    </xf>
    <xf numFmtId="0" fontId="12" fillId="6" borderId="0" xfId="0" applyFont="1" applyFill="1" applyAlignment="1">
      <alignment horizontal="right"/>
    </xf>
    <xf numFmtId="40" fontId="12" fillId="6" borderId="0" xfId="0" applyNumberFormat="1" applyFont="1" applyFill="1" applyAlignment="1">
      <alignment horizontal="left"/>
    </xf>
    <xf numFmtId="40" fontId="12" fillId="6" borderId="0" xfId="0" applyNumberFormat="1" applyFont="1" applyFill="1"/>
    <xf numFmtId="0" fontId="66" fillId="4" borderId="0" xfId="0" applyFont="1" applyFill="1"/>
    <xf numFmtId="0" fontId="26" fillId="0" borderId="0" xfId="0" applyFont="1" applyAlignment="1">
      <alignment horizontal="right"/>
    </xf>
    <xf numFmtId="0" fontId="52" fillId="0" borderId="0" xfId="0" applyFont="1" applyAlignment="1">
      <alignment horizontal="right"/>
    </xf>
    <xf numFmtId="40" fontId="12" fillId="0" borderId="0" xfId="0" applyNumberFormat="1" applyFont="1" applyAlignment="1">
      <alignment horizontal="left"/>
    </xf>
    <xf numFmtId="0" fontId="86" fillId="6" borderId="0" xfId="0" applyFont="1" applyFill="1"/>
    <xf numFmtId="8" fontId="12" fillId="0" borderId="0" xfId="0" applyNumberFormat="1" applyFont="1" applyAlignment="1">
      <alignment horizontal="left"/>
    </xf>
    <xf numFmtId="8" fontId="26" fillId="0" borderId="0" xfId="0" applyNumberFormat="1" applyFont="1" applyAlignment="1">
      <alignment horizontal="left"/>
    </xf>
    <xf numFmtId="0" fontId="53" fillId="6" borderId="14" xfId="0" applyFont="1" applyFill="1" applyBorder="1" applyAlignment="1">
      <alignment horizontal="center" vertical="center"/>
    </xf>
    <xf numFmtId="3" fontId="12" fillId="0" borderId="14" xfId="6" applyNumberFormat="1" applyFont="1" applyBorder="1" applyAlignment="1" applyProtection="1">
      <alignment horizontal="center" vertical="center"/>
      <protection locked="0"/>
    </xf>
    <xf numFmtId="8" fontId="12" fillId="0" borderId="60" xfId="0" applyNumberFormat="1" applyFont="1" applyBorder="1" applyAlignment="1">
      <alignment horizontal="left"/>
    </xf>
    <xf numFmtId="3" fontId="12" fillId="0" borderId="40" xfId="6" applyNumberFormat="1" applyFont="1" applyBorder="1" applyAlignment="1" applyProtection="1">
      <alignment horizontal="center" vertical="center"/>
      <protection locked="0"/>
    </xf>
    <xf numFmtId="8" fontId="12" fillId="0" borderId="61" xfId="0" applyNumberFormat="1" applyFont="1" applyBorder="1" applyAlignment="1">
      <alignment horizontal="left"/>
    </xf>
    <xf numFmtId="0" fontId="12" fillId="0" borderId="62" xfId="0" applyFont="1" applyBorder="1" applyAlignment="1">
      <alignment horizontal="right"/>
    </xf>
    <xf numFmtId="0" fontId="54" fillId="0" borderId="0" xfId="0" applyFont="1"/>
    <xf numFmtId="0" fontId="66" fillId="6" borderId="0" xfId="0" applyFont="1" applyFill="1" applyAlignment="1">
      <alignment horizontal="right"/>
    </xf>
    <xf numFmtId="0" fontId="84" fillId="4" borderId="0" xfId="0" applyFont="1" applyFill="1" applyAlignment="1">
      <alignment horizontal="right" vertical="top"/>
    </xf>
    <xf numFmtId="0" fontId="12" fillId="10" borderId="0" xfId="0" applyFont="1" applyFill="1" applyAlignment="1">
      <alignment vertical="top" wrapText="1"/>
    </xf>
    <xf numFmtId="0" fontId="12" fillId="4" borderId="0" xfId="0" applyFont="1" applyFill="1" applyAlignment="1">
      <alignment vertical="top" wrapText="1"/>
    </xf>
    <xf numFmtId="0" fontId="3" fillId="4" borderId="0" xfId="0" applyFont="1" applyFill="1" applyAlignment="1">
      <alignment wrapText="1"/>
    </xf>
    <xf numFmtId="0" fontId="12" fillId="4" borderId="0" xfId="0" applyFont="1" applyFill="1" applyAlignment="1">
      <alignment horizontal="right"/>
    </xf>
    <xf numFmtId="0" fontId="84" fillId="4" borderId="0" xfId="0" applyFont="1" applyFill="1" applyAlignment="1">
      <alignment horizontal="right"/>
    </xf>
    <xf numFmtId="0" fontId="12" fillId="4" borderId="0" xfId="0" applyFont="1" applyFill="1" applyAlignment="1">
      <alignment vertical="top"/>
    </xf>
    <xf numFmtId="0" fontId="50" fillId="4" borderId="0" xfId="0" applyFont="1" applyFill="1" applyAlignment="1">
      <alignment horizontal="right"/>
    </xf>
    <xf numFmtId="0" fontId="51" fillId="4" borderId="0" xfId="0" applyFont="1" applyFill="1" applyAlignment="1">
      <alignment horizontal="right"/>
    </xf>
    <xf numFmtId="40" fontId="12" fillId="3" borderId="0" xfId="0" applyNumberFormat="1" applyFont="1" applyFill="1"/>
    <xf numFmtId="8" fontId="12" fillId="0" borderId="0" xfId="7" applyNumberFormat="1" applyFont="1" applyBorder="1" applyAlignment="1" applyProtection="1">
      <alignment horizontal="left"/>
    </xf>
    <xf numFmtId="0" fontId="86" fillId="6" borderId="0" xfId="0" applyFont="1" applyFill="1" applyAlignment="1">
      <alignment horizontal="right"/>
    </xf>
    <xf numFmtId="40" fontId="86" fillId="6" borderId="0" xfId="0" applyNumberFormat="1" applyFont="1" applyFill="1" applyAlignment="1">
      <alignment horizontal="left"/>
    </xf>
    <xf numFmtId="40" fontId="66" fillId="6" borderId="0" xfId="0" applyNumberFormat="1" applyFont="1" applyFill="1" applyAlignment="1">
      <alignment horizontal="left"/>
    </xf>
    <xf numFmtId="0" fontId="12" fillId="10" borderId="0" xfId="0" applyFont="1" applyFill="1" applyAlignment="1">
      <alignment horizontal="left" vertical="top" wrapText="1"/>
    </xf>
    <xf numFmtId="0" fontId="83" fillId="4" borderId="0" xfId="0" applyFont="1" applyFill="1" applyAlignment="1">
      <alignment horizontal="right"/>
    </xf>
    <xf numFmtId="0" fontId="84" fillId="0" borderId="0" xfId="0" applyFont="1" applyAlignment="1">
      <alignment horizontal="right" vertical="top"/>
    </xf>
    <xf numFmtId="0" fontId="12" fillId="0" borderId="0" xfId="0" applyFont="1" applyAlignment="1">
      <alignment horizontal="left" wrapText="1"/>
    </xf>
    <xf numFmtId="8" fontId="12" fillId="0" borderId="0" xfId="7" applyNumberFormat="1" applyFont="1" applyFill="1" applyBorder="1" applyAlignment="1" applyProtection="1">
      <alignment horizontal="left"/>
    </xf>
    <xf numFmtId="8" fontId="12" fillId="0" borderId="0" xfId="0" applyNumberFormat="1" applyFont="1" applyProtection="1">
      <protection locked="0"/>
    </xf>
    <xf numFmtId="0" fontId="57" fillId="6" borderId="0" xfId="0" applyFont="1" applyFill="1"/>
    <xf numFmtId="0" fontId="21" fillId="6" borderId="0" xfId="0" applyFont="1" applyFill="1"/>
    <xf numFmtId="0" fontId="21" fillId="3" borderId="0" xfId="0" applyFont="1" applyFill="1"/>
    <xf numFmtId="8" fontId="12" fillId="0" borderId="0" xfId="0" applyNumberFormat="1" applyFont="1"/>
    <xf numFmtId="40" fontId="12" fillId="0" borderId="0" xfId="0" applyNumberFormat="1" applyFont="1"/>
    <xf numFmtId="0" fontId="83" fillId="6" borderId="0" xfId="0" applyFont="1" applyFill="1" applyAlignment="1">
      <alignment horizontal="left" vertical="center"/>
    </xf>
    <xf numFmtId="8" fontId="58" fillId="0" borderId="0" xfId="0" applyNumberFormat="1" applyFont="1" applyProtection="1">
      <protection locked="0"/>
    </xf>
    <xf numFmtId="8" fontId="58" fillId="0" borderId="0" xfId="0" applyNumberFormat="1" applyFont="1"/>
    <xf numFmtId="0" fontId="66" fillId="0" borderId="0" xfId="0" applyFont="1" applyAlignment="1" applyProtection="1">
      <alignment horizontal="left"/>
      <protection locked="0"/>
    </xf>
    <xf numFmtId="0" fontId="66" fillId="0" borderId="0" xfId="0" applyFont="1" applyProtection="1">
      <protection locked="0"/>
    </xf>
    <xf numFmtId="0" fontId="12" fillId="0" borderId="0" xfId="0" applyFont="1" applyAlignment="1" applyProtection="1">
      <alignment horizontal="left"/>
      <protection locked="0"/>
    </xf>
    <xf numFmtId="164" fontId="12" fillId="0" borderId="0" xfId="0" applyNumberFormat="1" applyFont="1" applyAlignment="1" applyProtection="1">
      <alignment horizontal="left"/>
      <protection locked="0"/>
    </xf>
    <xf numFmtId="164" fontId="58" fillId="0" borderId="0" xfId="0" applyNumberFormat="1" applyFont="1" applyAlignment="1">
      <alignment horizontal="left"/>
    </xf>
    <xf numFmtId="164" fontId="58" fillId="0" borderId="0" xfId="0" applyNumberFormat="1" applyFont="1" applyAlignment="1">
      <alignment horizontal="center"/>
    </xf>
    <xf numFmtId="0" fontId="12" fillId="0" borderId="0" xfId="0" applyFont="1" applyProtection="1">
      <protection locked="0"/>
    </xf>
    <xf numFmtId="40" fontId="86" fillId="6" borderId="0" xfId="0" applyNumberFormat="1" applyFont="1" applyFill="1"/>
    <xf numFmtId="0" fontId="12" fillId="0" borderId="0" xfId="0" applyFont="1" applyAlignment="1">
      <alignment vertical="top" wrapText="1"/>
    </xf>
    <xf numFmtId="0" fontId="83" fillId="4" borderId="0" xfId="0" applyFont="1" applyFill="1" applyAlignment="1">
      <alignment horizontal="left"/>
    </xf>
    <xf numFmtId="0" fontId="14" fillId="4" borderId="0" xfId="0" applyFont="1" applyFill="1" applyAlignment="1">
      <alignment horizontal="right"/>
    </xf>
    <xf numFmtId="40" fontId="14" fillId="4" borderId="0" xfId="0" applyNumberFormat="1" applyFont="1" applyFill="1" applyAlignment="1">
      <alignment horizontal="left"/>
    </xf>
    <xf numFmtId="40" fontId="14" fillId="4" borderId="0" xfId="0" applyNumberFormat="1" applyFont="1" applyFill="1"/>
    <xf numFmtId="40" fontId="14" fillId="3" borderId="0" xfId="0" applyNumberFormat="1" applyFont="1" applyFill="1"/>
    <xf numFmtId="0" fontId="12" fillId="0" borderId="0" xfId="0" applyFont="1" applyAlignment="1">
      <alignment vertical="center"/>
    </xf>
    <xf numFmtId="0" fontId="12" fillId="4" borderId="0" xfId="0" applyFont="1" applyFill="1"/>
    <xf numFmtId="14" fontId="47" fillId="0" borderId="36" xfId="0" applyNumberFormat="1" applyFont="1" applyBorder="1" applyAlignment="1" applyProtection="1">
      <alignment horizontal="right"/>
      <protection locked="0"/>
    </xf>
    <xf numFmtId="0" fontId="21" fillId="0" borderId="0" xfId="0" applyFont="1"/>
    <xf numFmtId="8" fontId="12" fillId="0" borderId="14" xfId="0" applyNumberFormat="1" applyFont="1" applyBorder="1" applyProtection="1">
      <protection locked="0"/>
    </xf>
    <xf numFmtId="0" fontId="12" fillId="0" borderId="10" xfId="0" applyFont="1" applyBorder="1" applyAlignment="1">
      <alignment horizontal="right"/>
    </xf>
    <xf numFmtId="8" fontId="12" fillId="5" borderId="9" xfId="0" applyNumberFormat="1" applyFont="1" applyFill="1" applyBorder="1"/>
    <xf numFmtId="8" fontId="85" fillId="0" borderId="14" xfId="0" applyNumberFormat="1" applyFont="1" applyBorder="1" applyProtection="1">
      <protection locked="0"/>
    </xf>
    <xf numFmtId="8" fontId="12" fillId="5" borderId="14" xfId="0" applyNumberFormat="1" applyFont="1" applyFill="1" applyBorder="1"/>
    <xf numFmtId="10" fontId="12" fillId="0" borderId="14" xfId="0" applyNumberFormat="1" applyFont="1" applyBorder="1" applyProtection="1">
      <protection locked="0"/>
    </xf>
    <xf numFmtId="0" fontId="21" fillId="0" borderId="10" xfId="0" applyFont="1" applyBorder="1"/>
    <xf numFmtId="8" fontId="12" fillId="4" borderId="0" xfId="0" applyNumberFormat="1" applyFont="1" applyFill="1"/>
    <xf numFmtId="167" fontId="12" fillId="0" borderId="14" xfId="0" applyNumberFormat="1" applyFont="1" applyBorder="1" applyProtection="1">
      <protection locked="0"/>
    </xf>
    <xf numFmtId="40" fontId="12" fillId="4" borderId="0" xfId="0" applyNumberFormat="1" applyFont="1" applyFill="1"/>
    <xf numFmtId="0" fontId="81" fillId="7" borderId="10" xfId="0" applyFont="1" applyFill="1" applyBorder="1"/>
    <xf numFmtId="2" fontId="21" fillId="5" borderId="14" xfId="0" applyNumberFormat="1" applyFont="1" applyFill="1" applyBorder="1"/>
    <xf numFmtId="0" fontId="81" fillId="7" borderId="63" xfId="0" applyFont="1" applyFill="1" applyBorder="1"/>
    <xf numFmtId="0" fontId="81" fillId="7" borderId="39" xfId="0" applyFont="1" applyFill="1" applyBorder="1" applyAlignment="1">
      <alignment horizontal="left" vertical="top" wrapText="1"/>
    </xf>
    <xf numFmtId="0" fontId="81" fillId="7" borderId="41" xfId="0" applyFont="1" applyFill="1" applyBorder="1" applyAlignment="1">
      <alignment horizontal="left" vertical="top" wrapText="1"/>
    </xf>
    <xf numFmtId="0" fontId="81" fillId="7" borderId="41" xfId="0" applyFont="1" applyFill="1" applyBorder="1" applyAlignment="1">
      <alignment horizontal="center" vertical="center"/>
    </xf>
    <xf numFmtId="0" fontId="81" fillId="7" borderId="41" xfId="0" applyFont="1" applyFill="1" applyBorder="1" applyAlignment="1">
      <alignment horizontal="center" vertical="top"/>
    </xf>
    <xf numFmtId="0" fontId="81" fillId="7" borderId="12" xfId="0" applyFont="1" applyFill="1" applyBorder="1" applyAlignment="1">
      <alignment horizontal="center" vertical="top"/>
    </xf>
    <xf numFmtId="14" fontId="12" fillId="0" borderId="36" xfId="0" applyNumberFormat="1" applyFont="1" applyBorder="1" applyAlignment="1" applyProtection="1">
      <alignment horizontal="center"/>
      <protection locked="0"/>
    </xf>
    <xf numFmtId="0" fontId="12" fillId="0" borderId="42" xfId="0" applyFont="1" applyBorder="1" applyAlignment="1" applyProtection="1">
      <alignment horizontal="center"/>
      <protection locked="0"/>
    </xf>
    <xf numFmtId="14" fontId="12" fillId="0" borderId="14" xfId="0" applyNumberFormat="1" applyFont="1" applyBorder="1" applyAlignment="1" applyProtection="1">
      <alignment horizontal="center"/>
      <protection locked="0"/>
    </xf>
    <xf numFmtId="0" fontId="12" fillId="0" borderId="9" xfId="0" applyFont="1" applyBorder="1" applyAlignment="1">
      <alignment horizontal="center"/>
    </xf>
    <xf numFmtId="8" fontId="12" fillId="0" borderId="0" xfId="0" applyNumberFormat="1" applyFont="1" applyAlignment="1">
      <alignment horizontal="center"/>
    </xf>
    <xf numFmtId="8" fontId="12" fillId="4" borderId="9" xfId="0" applyNumberFormat="1" applyFont="1" applyFill="1" applyBorder="1" applyAlignment="1">
      <alignment horizontal="center"/>
    </xf>
    <xf numFmtId="0" fontId="12" fillId="0" borderId="10" xfId="0" applyFont="1" applyBorder="1" applyAlignment="1">
      <alignment horizontal="left" indent="2"/>
    </xf>
    <xf numFmtId="0" fontId="12" fillId="0" borderId="0" xfId="0" applyFont="1" applyAlignment="1">
      <alignment horizontal="left" indent="2"/>
    </xf>
    <xf numFmtId="8" fontId="12" fillId="5" borderId="14" xfId="0" applyNumberFormat="1" applyFont="1" applyFill="1" applyBorder="1" applyAlignment="1">
      <alignment horizontal="right"/>
    </xf>
    <xf numFmtId="8" fontId="12" fillId="0" borderId="14" xfId="0" applyNumberFormat="1" applyFont="1" applyBorder="1" applyAlignment="1" applyProtection="1">
      <alignment horizontal="right"/>
      <protection locked="0"/>
    </xf>
    <xf numFmtId="0" fontId="12" fillId="0" borderId="10" xfId="0" applyFont="1" applyBorder="1" applyAlignment="1">
      <alignment horizontal="left" indent="3"/>
    </xf>
    <xf numFmtId="8" fontId="85" fillId="5" borderId="14" xfId="0" applyNumberFormat="1" applyFont="1" applyFill="1" applyBorder="1"/>
    <xf numFmtId="8" fontId="85" fillId="5" borderId="14" xfId="0" applyNumberFormat="1" applyFont="1" applyFill="1" applyBorder="1" applyAlignment="1">
      <alignment horizontal="right"/>
    </xf>
    <xf numFmtId="0" fontId="12" fillId="0" borderId="10" xfId="0" applyFont="1" applyBorder="1" applyAlignment="1">
      <alignment horizontal="right" vertical="top"/>
    </xf>
    <xf numFmtId="8" fontId="85" fillId="0" borderId="14" xfId="0" applyNumberFormat="1" applyFont="1" applyBorder="1" applyAlignment="1" applyProtection="1">
      <alignment horizontal="right"/>
      <protection locked="0"/>
    </xf>
    <xf numFmtId="0" fontId="12" fillId="0" borderId="13" xfId="0" applyFont="1" applyBorder="1" applyAlignment="1">
      <alignment horizontal="right" vertical="top"/>
    </xf>
    <xf numFmtId="0" fontId="81" fillId="7" borderId="10" xfId="0" applyFont="1" applyFill="1" applyBorder="1" applyAlignment="1">
      <alignment horizontal="center" vertical="center" wrapText="1"/>
    </xf>
    <xf numFmtId="0" fontId="81" fillId="7" borderId="0" xfId="0" applyFont="1" applyFill="1" applyAlignment="1">
      <alignment vertical="center" wrapText="1"/>
    </xf>
    <xf numFmtId="0" fontId="81" fillId="7" borderId="11" xfId="0" applyFont="1" applyFill="1" applyBorder="1"/>
    <xf numFmtId="0" fontId="12" fillId="0" borderId="43" xfId="0" applyFont="1" applyBorder="1" applyAlignment="1">
      <alignment horizontal="right" vertical="top"/>
    </xf>
    <xf numFmtId="0" fontId="12" fillId="0" borderId="44" xfId="0" applyFont="1" applyBorder="1" applyAlignment="1">
      <alignment horizontal="right" vertical="top"/>
    </xf>
    <xf numFmtId="8" fontId="12" fillId="4" borderId="14" xfId="0" applyNumberFormat="1" applyFont="1" applyFill="1" applyBorder="1" applyAlignment="1" applyProtection="1">
      <alignment horizontal="right"/>
      <protection locked="0"/>
    </xf>
    <xf numFmtId="0" fontId="12" fillId="0" borderId="33" xfId="0" applyFont="1" applyBorder="1" applyAlignment="1">
      <alignment horizontal="right" vertical="top"/>
    </xf>
    <xf numFmtId="0" fontId="81" fillId="7" borderId="0" xfId="0" applyFont="1" applyFill="1" applyAlignment="1">
      <alignment horizontal="center" vertical="center"/>
    </xf>
    <xf numFmtId="0" fontId="12" fillId="0" borderId="0" xfId="0" applyFont="1" applyAlignment="1">
      <alignment horizontal="left" vertical="center"/>
    </xf>
    <xf numFmtId="0" fontId="81" fillId="7" borderId="0" xfId="0" applyFont="1" applyFill="1" applyAlignment="1">
      <alignment horizontal="left" vertical="center" wrapText="1"/>
    </xf>
    <xf numFmtId="0" fontId="1" fillId="0" borderId="0" xfId="0" applyFont="1" applyAlignment="1">
      <alignment vertical="center"/>
    </xf>
    <xf numFmtId="0" fontId="87" fillId="0" borderId="64" xfId="0" applyFont="1" applyBorder="1" applyAlignment="1">
      <alignment horizontal="left"/>
    </xf>
    <xf numFmtId="0" fontId="1" fillId="0" borderId="65" xfId="0" applyFont="1" applyBorder="1"/>
    <xf numFmtId="0" fontId="1" fillId="0" borderId="66" xfId="0" applyFont="1" applyBorder="1"/>
    <xf numFmtId="0" fontId="87" fillId="0" borderId="67" xfId="0" applyFont="1" applyBorder="1" applyAlignment="1">
      <alignment horizontal="left"/>
    </xf>
    <xf numFmtId="0" fontId="1" fillId="0" borderId="68" xfId="0" applyFont="1" applyBorder="1"/>
    <xf numFmtId="0" fontId="59" fillId="0" borderId="69" xfId="6" applyFont="1" applyBorder="1" applyAlignment="1">
      <alignment vertical="top"/>
    </xf>
    <xf numFmtId="0" fontId="1" fillId="0" borderId="70" xfId="0" applyFont="1" applyBorder="1"/>
    <xf numFmtId="0" fontId="1" fillId="0" borderId="71" xfId="0" applyFont="1" applyBorder="1"/>
    <xf numFmtId="0" fontId="1" fillId="0" borderId="72" xfId="0" applyFont="1" applyBorder="1"/>
    <xf numFmtId="0" fontId="1" fillId="0" borderId="15" xfId="0" applyFont="1" applyBorder="1"/>
    <xf numFmtId="0" fontId="60" fillId="4" borderId="11" xfId="6" applyFont="1" applyFill="1" applyBorder="1" applyAlignment="1">
      <alignment horizontal="center" vertical="center"/>
    </xf>
    <xf numFmtId="0" fontId="53" fillId="4" borderId="0" xfId="0" applyFont="1" applyFill="1" applyAlignment="1">
      <alignment horizontal="center" vertical="center"/>
    </xf>
    <xf numFmtId="0" fontId="67" fillId="0" borderId="15" xfId="0" applyFont="1" applyBorder="1"/>
    <xf numFmtId="0" fontId="68" fillId="4" borderId="14" xfId="0" applyFont="1" applyFill="1" applyBorder="1" applyProtection="1">
      <protection locked="0"/>
    </xf>
    <xf numFmtId="14" fontId="68" fillId="4" borderId="14" xfId="0" applyNumberFormat="1" applyFont="1" applyFill="1" applyBorder="1" applyProtection="1">
      <protection locked="0"/>
    </xf>
    <xf numFmtId="0" fontId="67" fillId="0" borderId="68" xfId="0" applyFont="1" applyBorder="1"/>
    <xf numFmtId="0" fontId="1" fillId="4" borderId="0" xfId="0" applyFont="1" applyFill="1"/>
    <xf numFmtId="0" fontId="88" fillId="7" borderId="15" xfId="6" applyFont="1" applyFill="1" applyBorder="1" applyAlignment="1">
      <alignment vertical="top"/>
    </xf>
    <xf numFmtId="0" fontId="89" fillId="7" borderId="0" xfId="0" applyFont="1" applyFill="1"/>
    <xf numFmtId="0" fontId="70" fillId="7" borderId="68" xfId="0" applyFont="1" applyFill="1" applyBorder="1"/>
    <xf numFmtId="0" fontId="89" fillId="7" borderId="15" xfId="6" applyFont="1" applyFill="1" applyBorder="1" applyAlignment="1">
      <alignment vertical="center"/>
    </xf>
    <xf numFmtId="0" fontId="67" fillId="0" borderId="15" xfId="0" applyFont="1" applyBorder="1" applyAlignment="1">
      <alignment horizontal="right"/>
    </xf>
    <xf numFmtId="0" fontId="67" fillId="4" borderId="65" xfId="0" applyFont="1" applyFill="1" applyBorder="1"/>
    <xf numFmtId="0" fontId="67" fillId="0" borderId="65" xfId="0" applyFont="1" applyBorder="1"/>
    <xf numFmtId="8" fontId="68" fillId="4" borderId="14" xfId="0" applyNumberFormat="1" applyFont="1" applyFill="1" applyBorder="1" applyProtection="1">
      <protection locked="0"/>
    </xf>
    <xf numFmtId="0" fontId="90" fillId="0" borderId="73" xfId="0" applyFont="1" applyBorder="1" applyAlignment="1">
      <alignment horizontal="left"/>
    </xf>
    <xf numFmtId="0" fontId="91" fillId="0" borderId="15" xfId="0" applyFont="1" applyBorder="1" applyAlignment="1">
      <alignment horizontal="right"/>
    </xf>
    <xf numFmtId="0" fontId="67" fillId="4" borderId="0" xfId="0" applyFont="1" applyFill="1"/>
    <xf numFmtId="6" fontId="68" fillId="4" borderId="14" xfId="0" applyNumberFormat="1" applyFont="1" applyFill="1" applyBorder="1" applyProtection="1">
      <protection locked="0"/>
    </xf>
    <xf numFmtId="9" fontId="68" fillId="5" borderId="11" xfId="0" applyNumberFormat="1" applyFont="1" applyFill="1" applyBorder="1"/>
    <xf numFmtId="166" fontId="68" fillId="5" borderId="14" xfId="0" applyNumberFormat="1" applyFont="1" applyFill="1" applyBorder="1"/>
    <xf numFmtId="9" fontId="68" fillId="5" borderId="74" xfId="0" applyNumberFormat="1" applyFont="1" applyFill="1" applyBorder="1"/>
    <xf numFmtId="0" fontId="67" fillId="0" borderId="0" xfId="0" applyFont="1" applyAlignment="1">
      <alignment horizontal="right"/>
    </xf>
    <xf numFmtId="10" fontId="68" fillId="5" borderId="11" xfId="0" applyNumberFormat="1" applyFont="1" applyFill="1" applyBorder="1"/>
    <xf numFmtId="0" fontId="88" fillId="7" borderId="15" xfId="6" applyFont="1" applyFill="1" applyBorder="1" applyAlignment="1">
      <alignment horizontal="left" vertical="top"/>
    </xf>
    <xf numFmtId="0" fontId="89" fillId="7" borderId="68" xfId="0" applyFont="1" applyFill="1" applyBorder="1"/>
    <xf numFmtId="0" fontId="89" fillId="7" borderId="15" xfId="6" applyFont="1" applyFill="1" applyBorder="1" applyAlignment="1">
      <alignment horizontal="left" vertical="center"/>
    </xf>
    <xf numFmtId="0" fontId="46" fillId="4" borderId="65" xfId="6" applyFont="1" applyFill="1" applyBorder="1" applyAlignment="1">
      <alignment vertical="top"/>
    </xf>
    <xf numFmtId="164" fontId="68" fillId="4" borderId="14" xfId="0" applyNumberFormat="1" applyFont="1" applyFill="1" applyBorder="1" applyProtection="1">
      <protection locked="0"/>
    </xf>
    <xf numFmtId="0" fontId="46" fillId="4" borderId="0" xfId="6" applyFont="1" applyFill="1" applyAlignment="1">
      <alignment horizontal="left" vertical="top"/>
    </xf>
    <xf numFmtId="0" fontId="68" fillId="5" borderId="14" xfId="0" applyFont="1" applyFill="1" applyBorder="1"/>
    <xf numFmtId="166" fontId="68" fillId="4" borderId="14" xfId="0" applyNumberFormat="1" applyFont="1" applyFill="1" applyBorder="1" applyProtection="1">
      <protection locked="0"/>
    </xf>
    <xf numFmtId="10" fontId="68" fillId="5" borderId="74" xfId="0" applyNumberFormat="1" applyFont="1" applyFill="1" applyBorder="1"/>
    <xf numFmtId="0" fontId="89" fillId="7" borderId="0" xfId="6" applyFont="1" applyFill="1" applyAlignment="1">
      <alignment horizontal="left" vertical="center"/>
    </xf>
    <xf numFmtId="0" fontId="46" fillId="4" borderId="65" xfId="6" applyFont="1" applyFill="1" applyBorder="1" applyAlignment="1">
      <alignment horizontal="left" vertical="top"/>
    </xf>
    <xf numFmtId="0" fontId="1" fillId="4" borderId="65" xfId="0" applyFont="1" applyFill="1" applyBorder="1"/>
    <xf numFmtId="6" fontId="68" fillId="5" borderId="14" xfId="0" applyNumberFormat="1" applyFont="1" applyFill="1" applyBorder="1"/>
    <xf numFmtId="0" fontId="88" fillId="7" borderId="75" xfId="0" applyFont="1" applyFill="1" applyBorder="1"/>
    <xf numFmtId="0" fontId="88" fillId="7" borderId="76" xfId="0" applyFont="1" applyFill="1" applyBorder="1"/>
    <xf numFmtId="0" fontId="21" fillId="4" borderId="36" xfId="0" applyFont="1" applyFill="1" applyBorder="1" applyAlignment="1" applyProtection="1">
      <alignment horizontal="center"/>
      <protection locked="0"/>
    </xf>
    <xf numFmtId="0" fontId="88" fillId="7" borderId="77" xfId="0" applyFont="1" applyFill="1" applyBorder="1" applyAlignment="1">
      <alignment horizontal="left"/>
    </xf>
    <xf numFmtId="0" fontId="88" fillId="7" borderId="75" xfId="0" applyFont="1" applyFill="1" applyBorder="1" applyAlignment="1">
      <alignment horizontal="left"/>
    </xf>
    <xf numFmtId="0" fontId="70" fillId="7" borderId="78" xfId="0" applyFont="1" applyFill="1" applyBorder="1"/>
    <xf numFmtId="0" fontId="70" fillId="7" borderId="79" xfId="0" applyFont="1" applyFill="1" applyBorder="1"/>
    <xf numFmtId="0" fontId="67" fillId="4" borderId="0" xfId="0" applyFont="1" applyFill="1" applyAlignment="1">
      <alignment horizontal="center"/>
    </xf>
    <xf numFmtId="0" fontId="67" fillId="4" borderId="0" xfId="0" applyFont="1" applyFill="1" applyProtection="1">
      <protection locked="0"/>
    </xf>
    <xf numFmtId="0" fontId="67" fillId="0" borderId="0" xfId="0" applyFont="1" applyAlignment="1">
      <alignment horizontal="center" wrapText="1"/>
    </xf>
    <xf numFmtId="8" fontId="1" fillId="8" borderId="0" xfId="4" applyNumberFormat="1" applyFont="1" applyFill="1" applyBorder="1"/>
    <xf numFmtId="164" fontId="1" fillId="8" borderId="16" xfId="4" applyNumberFormat="1" applyFont="1" applyFill="1" applyBorder="1"/>
    <xf numFmtId="9" fontId="1" fillId="4" borderId="0" xfId="7" applyFont="1" applyFill="1" applyBorder="1" applyAlignment="1" applyProtection="1">
      <alignment horizontal="center"/>
    </xf>
    <xf numFmtId="2" fontId="12" fillId="0" borderId="80" xfId="6" applyNumberFormat="1" applyFont="1" applyBorder="1" applyAlignment="1" applyProtection="1">
      <alignment horizontal="center" vertical="center"/>
      <protection locked="0"/>
    </xf>
    <xf numFmtId="2" fontId="12" fillId="0" borderId="25" xfId="6" applyNumberFormat="1" applyFont="1" applyBorder="1" applyAlignment="1" applyProtection="1">
      <alignment horizontal="center" vertical="center"/>
      <protection locked="0"/>
    </xf>
    <xf numFmtId="0" fontId="12" fillId="0" borderId="0" xfId="0" applyFont="1"/>
    <xf numFmtId="0" fontId="19" fillId="0" borderId="0" xfId="0" applyFont="1" applyAlignment="1">
      <alignment horizontal="right" vertical="top"/>
    </xf>
    <xf numFmtId="0" fontId="17" fillId="0" borderId="0" xfId="0" applyFont="1" applyAlignment="1">
      <alignment horizontal="right" vertical="top"/>
    </xf>
    <xf numFmtId="0" fontId="12" fillId="2" borderId="0" xfId="0" applyFont="1" applyFill="1" applyAlignment="1">
      <alignment horizontal="left" vertical="center" wrapText="1"/>
    </xf>
    <xf numFmtId="0" fontId="1" fillId="2" borderId="0" xfId="0" applyFont="1" applyFill="1" applyAlignment="1">
      <alignment horizontal="left" vertical="center" wrapText="1"/>
    </xf>
    <xf numFmtId="0" fontId="1" fillId="2" borderId="0" xfId="0" applyFont="1" applyFill="1" applyAlignment="1">
      <alignment vertical="center" wrapText="1"/>
    </xf>
    <xf numFmtId="0" fontId="21" fillId="2" borderId="0" xfId="0" applyFont="1" applyFill="1" applyAlignment="1">
      <alignment horizontal="left" vertical="center" wrapText="1"/>
    </xf>
    <xf numFmtId="0" fontId="21" fillId="2" borderId="0" xfId="0" applyFont="1" applyFill="1" applyAlignment="1">
      <alignment vertical="center" wrapText="1"/>
    </xf>
    <xf numFmtId="49" fontId="12" fillId="0" borderId="58" xfId="0" applyNumberFormat="1" applyFont="1" applyBorder="1" applyAlignment="1" applyProtection="1">
      <alignment vertical="top"/>
      <protection locked="0"/>
    </xf>
    <xf numFmtId="0" fontId="1" fillId="0" borderId="0" xfId="0" applyFont="1" applyAlignment="1">
      <alignment horizontal="right"/>
    </xf>
    <xf numFmtId="8" fontId="12" fillId="0" borderId="58" xfId="0" applyNumberFormat="1" applyFont="1" applyBorder="1" applyProtection="1">
      <protection locked="0"/>
    </xf>
    <xf numFmtId="0" fontId="48" fillId="7" borderId="82" xfId="0" applyFont="1" applyFill="1" applyBorder="1" applyAlignment="1">
      <alignment horizontal="left" vertical="center" wrapText="1"/>
    </xf>
    <xf numFmtId="0" fontId="48" fillId="7" borderId="0" xfId="0" applyFont="1" applyFill="1" applyAlignment="1">
      <alignment horizontal="left" vertical="center" wrapText="1"/>
    </xf>
    <xf numFmtId="0" fontId="4" fillId="0" borderId="0" xfId="0" applyFont="1" applyAlignment="1">
      <alignment horizontal="left" vertical="top" wrapText="1"/>
    </xf>
    <xf numFmtId="0" fontId="1" fillId="0" borderId="0" xfId="0" applyFont="1" applyAlignment="1">
      <alignment horizontal="left" vertical="top" wrapText="1"/>
    </xf>
    <xf numFmtId="8" fontId="12" fillId="5" borderId="0" xfId="1" applyNumberFormat="1" applyFont="1" applyFill="1" applyBorder="1" applyAlignment="1" applyProtection="1"/>
    <xf numFmtId="8" fontId="1" fillId="5" borderId="0" xfId="0" applyNumberFormat="1" applyFont="1" applyFill="1"/>
    <xf numFmtId="8" fontId="12" fillId="5" borderId="0" xfId="0" applyNumberFormat="1" applyFont="1" applyFill="1"/>
    <xf numFmtId="40" fontId="12" fillId="6" borderId="0" xfId="0" applyNumberFormat="1" applyFont="1" applyFill="1"/>
    <xf numFmtId="8" fontId="12" fillId="0" borderId="58" xfId="1" applyNumberFormat="1" applyFont="1" applyBorder="1" applyAlignment="1" applyProtection="1">
      <protection locked="0"/>
    </xf>
    <xf numFmtId="0" fontId="49" fillId="7" borderId="0" xfId="0" applyFont="1" applyFill="1" applyAlignment="1">
      <alignment horizontal="center"/>
    </xf>
    <xf numFmtId="0" fontId="83" fillId="6" borderId="0" xfId="0" applyFont="1" applyFill="1"/>
    <xf numFmtId="0" fontId="92" fillId="6" borderId="0" xfId="0" applyFont="1" applyFill="1"/>
    <xf numFmtId="0" fontId="12" fillId="6" borderId="0" xfId="0" applyFont="1" applyFill="1"/>
    <xf numFmtId="8" fontId="26" fillId="0" borderId="58" xfId="0" applyNumberFormat="1" applyFont="1" applyBorder="1" applyProtection="1">
      <protection locked="0"/>
    </xf>
    <xf numFmtId="164" fontId="12" fillId="5" borderId="0" xfId="0" applyNumberFormat="1" applyFont="1" applyFill="1" applyAlignment="1">
      <alignment horizontal="right"/>
    </xf>
    <xf numFmtId="164" fontId="1" fillId="5" borderId="0" xfId="0" applyNumberFormat="1" applyFont="1" applyFill="1"/>
    <xf numFmtId="164" fontId="1" fillId="5" borderId="0" xfId="0" applyNumberFormat="1" applyFont="1" applyFill="1" applyAlignment="1">
      <alignment horizontal="right"/>
    </xf>
    <xf numFmtId="164" fontId="12" fillId="5" borderId="58" xfId="0" applyNumberFormat="1" applyFont="1" applyFill="1" applyBorder="1" applyAlignment="1">
      <alignment horizontal="right"/>
    </xf>
    <xf numFmtId="164" fontId="1" fillId="5" borderId="58" xfId="0" applyNumberFormat="1" applyFont="1" applyFill="1" applyBorder="1" applyAlignment="1">
      <alignment horizontal="right"/>
    </xf>
    <xf numFmtId="8" fontId="12" fillId="5" borderId="0" xfId="0" applyNumberFormat="1" applyFont="1" applyFill="1" applyAlignment="1">
      <alignment horizontal="right"/>
    </xf>
    <xf numFmtId="8" fontId="1" fillId="5" borderId="0" xfId="0" applyNumberFormat="1" applyFont="1" applyFill="1" applyAlignment="1">
      <alignment horizontal="right"/>
    </xf>
    <xf numFmtId="0" fontId="53" fillId="6" borderId="58" xfId="0" applyFont="1" applyFill="1" applyBorder="1" applyAlignment="1">
      <alignment horizontal="center"/>
    </xf>
    <xf numFmtId="8" fontId="12" fillId="0" borderId="58" xfId="0" applyNumberFormat="1" applyFont="1" applyBorder="1" applyAlignment="1" applyProtection="1">
      <alignment horizontal="right"/>
      <protection locked="0"/>
    </xf>
    <xf numFmtId="0" fontId="55" fillId="0" borderId="0" xfId="0" applyFont="1" applyAlignment="1">
      <alignment horizontal="left"/>
    </xf>
    <xf numFmtId="0" fontId="14" fillId="0" borderId="0" xfId="0" applyFont="1" applyAlignment="1">
      <alignment horizontal="left"/>
    </xf>
    <xf numFmtId="0" fontId="83" fillId="6" borderId="0" xfId="0" applyFont="1" applyFill="1" applyAlignment="1">
      <alignment horizontal="left"/>
    </xf>
    <xf numFmtId="8" fontId="12" fillId="4" borderId="58" xfId="0" applyNumberFormat="1" applyFont="1" applyFill="1" applyBorder="1" applyProtection="1">
      <protection locked="0"/>
    </xf>
    <xf numFmtId="8" fontId="12" fillId="4" borderId="58" xfId="0" applyNumberFormat="1" applyFont="1" applyFill="1" applyBorder="1" applyAlignment="1" applyProtection="1">
      <alignment horizontal="right"/>
      <protection locked="0"/>
    </xf>
    <xf numFmtId="10" fontId="12" fillId="0" borderId="58" xfId="7" applyNumberFormat="1" applyFont="1" applyBorder="1" applyAlignment="1" applyProtection="1">
      <protection locked="0"/>
    </xf>
    <xf numFmtId="8" fontId="12" fillId="11" borderId="0" xfId="7" applyNumberFormat="1" applyFont="1" applyFill="1" applyBorder="1" applyAlignment="1" applyProtection="1"/>
    <xf numFmtId="8" fontId="1" fillId="11" borderId="0" xfId="0" applyNumberFormat="1" applyFont="1" applyFill="1"/>
    <xf numFmtId="8" fontId="12" fillId="5" borderId="0" xfId="7" applyNumberFormat="1" applyFont="1" applyFill="1" applyBorder="1" applyAlignment="1" applyProtection="1"/>
    <xf numFmtId="10" fontId="12" fillId="0" borderId="58" xfId="0" applyNumberFormat="1" applyFont="1" applyBorder="1" applyProtection="1">
      <protection locked="0"/>
    </xf>
    <xf numFmtId="8" fontId="12" fillId="11" borderId="0" xfId="0" applyNumberFormat="1" applyFont="1" applyFill="1"/>
    <xf numFmtId="8" fontId="12" fillId="0" borderId="0" xfId="0" applyNumberFormat="1" applyFont="1" applyProtection="1">
      <protection locked="0"/>
    </xf>
    <xf numFmtId="8" fontId="12" fillId="11" borderId="58" xfId="0" applyNumberFormat="1" applyFont="1" applyFill="1" applyBorder="1"/>
    <xf numFmtId="8" fontId="1" fillId="11" borderId="58" xfId="0" applyNumberFormat="1" applyFont="1" applyFill="1" applyBorder="1"/>
    <xf numFmtId="8" fontId="12" fillId="5" borderId="45" xfId="0" applyNumberFormat="1" applyFont="1" applyFill="1" applyBorder="1"/>
    <xf numFmtId="0" fontId="12" fillId="0" borderId="58" xfId="0" applyFont="1" applyBorder="1" applyAlignment="1" applyProtection="1">
      <alignment horizontal="right" vertical="center"/>
      <protection locked="0"/>
    </xf>
    <xf numFmtId="8" fontId="12" fillId="5" borderId="45" xfId="0" applyNumberFormat="1" applyFont="1" applyFill="1" applyBorder="1" applyAlignment="1">
      <alignment horizontal="right"/>
    </xf>
    <xf numFmtId="8" fontId="12" fillId="11" borderId="58" xfId="0" quotePrefix="1" applyNumberFormat="1" applyFont="1" applyFill="1" applyBorder="1"/>
    <xf numFmtId="0" fontId="12" fillId="0" borderId="0" xfId="0" applyFont="1" applyAlignment="1" applyProtection="1">
      <alignment horizontal="right"/>
      <protection locked="0"/>
    </xf>
    <xf numFmtId="8" fontId="12" fillId="5" borderId="45" xfId="0" applyNumberFormat="1" applyFont="1" applyFill="1" applyBorder="1" applyAlignment="1">
      <alignment horizontal="center" vertical="top"/>
    </xf>
    <xf numFmtId="0" fontId="12" fillId="0" borderId="64" xfId="0" applyFont="1" applyBorder="1" applyAlignment="1" applyProtection="1">
      <alignment horizontal="left" vertical="top" wrapText="1"/>
      <protection locked="0"/>
    </xf>
    <xf numFmtId="0" fontId="12" fillId="0" borderId="65" xfId="0" applyFont="1" applyBorder="1" applyAlignment="1" applyProtection="1">
      <alignment horizontal="left" vertical="top" wrapText="1"/>
      <protection locked="0"/>
    </xf>
    <xf numFmtId="0" fontId="12" fillId="0" borderId="66" xfId="0" applyFont="1" applyBorder="1" applyAlignment="1" applyProtection="1">
      <alignment horizontal="left" vertical="top" wrapText="1"/>
      <protection locked="0"/>
    </xf>
    <xf numFmtId="0" fontId="12" fillId="0" borderId="67" xfId="0" applyFont="1" applyBorder="1" applyAlignment="1" applyProtection="1">
      <alignment horizontal="left" vertical="top" wrapText="1"/>
      <protection locked="0"/>
    </xf>
    <xf numFmtId="0" fontId="12" fillId="0" borderId="0" xfId="0" applyFont="1" applyAlignment="1" applyProtection="1">
      <alignment horizontal="left" vertical="top" wrapText="1"/>
      <protection locked="0"/>
    </xf>
    <xf numFmtId="0" fontId="12" fillId="0" borderId="68" xfId="0" applyFont="1" applyBorder="1" applyAlignment="1" applyProtection="1">
      <alignment horizontal="left" vertical="top" wrapText="1"/>
      <protection locked="0"/>
    </xf>
    <xf numFmtId="0" fontId="12" fillId="0" borderId="69" xfId="0" applyFont="1" applyBorder="1" applyAlignment="1" applyProtection="1">
      <alignment horizontal="left" vertical="top" wrapText="1"/>
      <protection locked="0"/>
    </xf>
    <xf numFmtId="0" fontId="12" fillId="0" borderId="70" xfId="0" applyFont="1" applyBorder="1" applyAlignment="1" applyProtection="1">
      <alignment horizontal="left" vertical="top" wrapText="1"/>
      <protection locked="0"/>
    </xf>
    <xf numFmtId="0" fontId="12" fillId="0" borderId="72" xfId="0" applyFont="1" applyBorder="1" applyAlignment="1" applyProtection="1">
      <alignment horizontal="left" vertical="top" wrapText="1"/>
      <protection locked="0"/>
    </xf>
    <xf numFmtId="164" fontId="12" fillId="0" borderId="81" xfId="0" applyNumberFormat="1" applyFont="1" applyBorder="1" applyAlignment="1" applyProtection="1">
      <alignment horizontal="center" vertical="top"/>
      <protection locked="0"/>
    </xf>
    <xf numFmtId="0" fontId="12" fillId="0" borderId="81" xfId="0" applyFont="1" applyBorder="1" applyAlignment="1" applyProtection="1">
      <alignment horizontal="center" vertical="top"/>
      <protection locked="0"/>
    </xf>
    <xf numFmtId="0" fontId="93" fillId="7" borderId="0" xfId="0" applyFont="1" applyFill="1" applyAlignment="1">
      <alignment horizontal="left" vertical="top"/>
    </xf>
    <xf numFmtId="0" fontId="7" fillId="0" borderId="0" xfId="0" applyFont="1" applyAlignment="1">
      <alignment horizontal="left" vertical="center" wrapText="1"/>
    </xf>
    <xf numFmtId="0" fontId="24" fillId="0" borderId="0" xfId="0" applyFont="1" applyAlignment="1">
      <alignment horizontal="center" vertical="top"/>
    </xf>
    <xf numFmtId="0" fontId="66" fillId="0" borderId="0" xfId="0" applyFont="1" applyAlignment="1">
      <alignment horizontal="left" vertical="top"/>
    </xf>
    <xf numFmtId="0" fontId="12" fillId="4" borderId="0" xfId="0" applyFont="1" applyFill="1" applyAlignment="1">
      <alignment horizontal="left" vertical="top" wrapText="1"/>
    </xf>
    <xf numFmtId="0" fontId="12" fillId="4" borderId="0" xfId="0" applyFont="1" applyFill="1" applyAlignment="1">
      <alignment horizontal="left" vertical="top"/>
    </xf>
    <xf numFmtId="0" fontId="81" fillId="7" borderId="0" xfId="0" applyFont="1" applyFill="1" applyAlignment="1">
      <alignment horizontal="center" vertical="center" wrapText="1"/>
    </xf>
    <xf numFmtId="0" fontId="81" fillId="7" borderId="0" xfId="0" applyFont="1" applyFill="1" applyAlignment="1">
      <alignment horizontal="center" vertical="top" wrapText="1"/>
    </xf>
    <xf numFmtId="0" fontId="81" fillId="7" borderId="0" xfId="0" applyFont="1" applyFill="1" applyAlignment="1">
      <alignment horizontal="left" vertical="top" wrapText="1"/>
    </xf>
    <xf numFmtId="0" fontId="81" fillId="7" borderId="0" xfId="0" applyFont="1" applyFill="1" applyAlignment="1">
      <alignment horizontal="left" vertical="center"/>
    </xf>
    <xf numFmtId="0" fontId="94" fillId="0" borderId="0" xfId="0" applyFont="1" applyAlignment="1">
      <alignment horizontal="left" vertical="top" wrapText="1"/>
    </xf>
    <xf numFmtId="0" fontId="81" fillId="7" borderId="10" xfId="0" applyFont="1" applyFill="1" applyBorder="1" applyAlignment="1">
      <alignment horizontal="left" vertical="top" wrapText="1"/>
    </xf>
    <xf numFmtId="0" fontId="81" fillId="7" borderId="9" xfId="0" applyFont="1" applyFill="1" applyBorder="1" applyAlignment="1">
      <alignment horizontal="left" vertical="top" wrapText="1"/>
    </xf>
    <xf numFmtId="0" fontId="81" fillId="7" borderId="39" xfId="0" applyFont="1" applyFill="1" applyBorder="1" applyAlignment="1">
      <alignment horizontal="right"/>
    </xf>
    <xf numFmtId="0" fontId="81" fillId="12" borderId="12" xfId="0" applyFont="1" applyFill="1" applyBorder="1" applyAlignment="1">
      <alignment horizontal="right"/>
    </xf>
    <xf numFmtId="0" fontId="24" fillId="0" borderId="10" xfId="0" applyFont="1" applyBorder="1" applyAlignment="1">
      <alignment horizontal="right"/>
    </xf>
    <xf numFmtId="0" fontId="67" fillId="0" borderId="83" xfId="0" applyFont="1" applyBorder="1" applyAlignment="1" applyProtection="1">
      <alignment horizontal="left" vertical="top" wrapText="1"/>
      <protection locked="0"/>
    </xf>
    <xf numFmtId="0" fontId="67" fillId="0" borderId="84" xfId="0" applyFont="1" applyBorder="1" applyAlignment="1" applyProtection="1">
      <alignment horizontal="left" vertical="top" wrapText="1"/>
      <protection locked="0"/>
    </xf>
    <xf numFmtId="0" fontId="67" fillId="0" borderId="85" xfId="0" applyFont="1" applyBorder="1" applyAlignment="1" applyProtection="1">
      <alignment horizontal="left" vertical="top" wrapText="1"/>
      <protection locked="0"/>
    </xf>
    <xf numFmtId="0" fontId="67" fillId="0" borderId="86" xfId="0" applyFont="1" applyBorder="1" applyAlignment="1" applyProtection="1">
      <alignment horizontal="left" vertical="top" wrapText="1"/>
      <protection locked="0"/>
    </xf>
    <xf numFmtId="0" fontId="67" fillId="0" borderId="87" xfId="0" applyFont="1" applyBorder="1" applyAlignment="1" applyProtection="1">
      <alignment horizontal="left" vertical="top" wrapText="1"/>
      <protection locked="0"/>
    </xf>
    <xf numFmtId="0" fontId="67" fillId="0" borderId="88" xfId="0" applyFont="1" applyBorder="1" applyAlignment="1" applyProtection="1">
      <alignment horizontal="left" vertical="top" wrapText="1"/>
      <protection locked="0"/>
    </xf>
    <xf numFmtId="0" fontId="67" fillId="0" borderId="89" xfId="0" applyFont="1" applyBorder="1" applyAlignment="1" applyProtection="1">
      <alignment horizontal="left" vertical="top" wrapText="1"/>
      <protection locked="0"/>
    </xf>
    <xf numFmtId="0" fontId="67" fillId="0" borderId="90" xfId="0" applyFont="1" applyBorder="1" applyAlignment="1" applyProtection="1">
      <alignment horizontal="left" vertical="top" wrapText="1"/>
      <protection locked="0"/>
    </xf>
    <xf numFmtId="0" fontId="67" fillId="0" borderId="91" xfId="0" applyFont="1" applyBorder="1" applyAlignment="1" applyProtection="1">
      <alignment horizontal="left" vertical="top" wrapText="1"/>
      <protection locked="0"/>
    </xf>
    <xf numFmtId="0" fontId="21" fillId="0" borderId="0" xfId="0" applyFont="1" applyAlignment="1">
      <alignment horizontal="right" vertical="top"/>
    </xf>
    <xf numFmtId="0" fontId="12" fillId="4" borderId="92" xfId="0" applyFont="1" applyFill="1" applyBorder="1" applyAlignment="1" applyProtection="1">
      <alignment horizontal="center"/>
      <protection locked="0"/>
    </xf>
    <xf numFmtId="0" fontId="12" fillId="4" borderId="93" xfId="0" applyFont="1" applyFill="1" applyBorder="1" applyAlignment="1" applyProtection="1">
      <alignment horizontal="center"/>
      <protection locked="0"/>
    </xf>
    <xf numFmtId="0" fontId="12" fillId="4" borderId="94" xfId="0" applyFont="1" applyFill="1" applyBorder="1" applyAlignment="1" applyProtection="1">
      <alignment horizontal="center"/>
      <protection locked="0"/>
    </xf>
    <xf numFmtId="0" fontId="12" fillId="4" borderId="46" xfId="0" applyFont="1" applyFill="1" applyBorder="1" applyAlignment="1" applyProtection="1">
      <alignment horizontal="center"/>
      <protection locked="0"/>
    </xf>
    <xf numFmtId="0" fontId="12" fillId="4" borderId="47" xfId="0" applyFont="1" applyFill="1" applyBorder="1" applyAlignment="1" applyProtection="1">
      <alignment horizontal="center"/>
      <protection locked="0"/>
    </xf>
    <xf numFmtId="0" fontId="12" fillId="4" borderId="48" xfId="0" applyFont="1" applyFill="1" applyBorder="1" applyAlignment="1" applyProtection="1">
      <alignment horizontal="center"/>
      <protection locked="0"/>
    </xf>
    <xf numFmtId="0" fontId="1" fillId="0" borderId="0" xfId="0" applyFont="1" applyAlignment="1">
      <alignment horizontal="left" vertical="center" wrapText="1"/>
    </xf>
    <xf numFmtId="0" fontId="88" fillId="7" borderId="95" xfId="0" applyFont="1" applyFill="1" applyBorder="1" applyAlignment="1">
      <alignment horizontal="left"/>
    </xf>
    <xf numFmtId="0" fontId="88" fillId="7" borderId="78" xfId="0" applyFont="1" applyFill="1" applyBorder="1" applyAlignment="1">
      <alignment horizontal="left"/>
    </xf>
    <xf numFmtId="0" fontId="88" fillId="7" borderId="79" xfId="0" applyFont="1" applyFill="1" applyBorder="1" applyAlignment="1">
      <alignment horizontal="left"/>
    </xf>
    <xf numFmtId="0" fontId="77" fillId="0" borderId="53" xfId="0" applyFont="1" applyBorder="1" applyAlignment="1">
      <alignment horizontal="center"/>
    </xf>
    <xf numFmtId="0" fontId="77" fillId="0" borderId="54" xfId="0" applyFont="1" applyBorder="1" applyAlignment="1">
      <alignment horizontal="center"/>
    </xf>
    <xf numFmtId="0" fontId="77" fillId="0" borderId="55" xfId="0" applyFont="1" applyBorder="1" applyAlignment="1">
      <alignment horizontal="center"/>
    </xf>
    <xf numFmtId="0" fontId="77" fillId="9" borderId="53" xfId="0" applyFont="1" applyFill="1" applyBorder="1" applyAlignment="1">
      <alignment horizontal="center"/>
    </xf>
    <xf numFmtId="0" fontId="77" fillId="9" borderId="54" xfId="0" applyFont="1" applyFill="1" applyBorder="1" applyAlignment="1">
      <alignment horizontal="center"/>
    </xf>
    <xf numFmtId="0" fontId="77" fillId="9" borderId="55" xfId="0" applyFont="1" applyFill="1" applyBorder="1" applyAlignment="1">
      <alignment horizontal="center"/>
    </xf>
    <xf numFmtId="0" fontId="79" fillId="9" borderId="15" xfId="0" applyFont="1" applyFill="1" applyBorder="1"/>
    <xf numFmtId="0" fontId="79" fillId="9" borderId="0" xfId="0" applyFont="1" applyFill="1"/>
    <xf numFmtId="0" fontId="96" fillId="0" borderId="15" xfId="0" applyFont="1" applyBorder="1"/>
    <xf numFmtId="0" fontId="96" fillId="0" borderId="0" xfId="0" applyFont="1"/>
    <xf numFmtId="0" fontId="95" fillId="5" borderId="56" xfId="0" applyFont="1" applyFill="1" applyBorder="1"/>
    <xf numFmtId="0" fontId="95" fillId="5" borderId="40" xfId="0" applyFont="1" applyFill="1" applyBorder="1"/>
    <xf numFmtId="0" fontId="20" fillId="0" borderId="15" xfId="0" applyFont="1" applyBorder="1"/>
    <xf numFmtId="0" fontId="20" fillId="0" borderId="0" xfId="0" applyFont="1"/>
    <xf numFmtId="0" fontId="0" fillId="0" borderId="15" xfId="0" applyBorder="1" applyAlignment="1">
      <alignment horizontal="center"/>
    </xf>
    <xf numFmtId="0" fontId="0" fillId="0" borderId="0" xfId="0" applyAlignment="1">
      <alignment horizontal="center"/>
    </xf>
    <xf numFmtId="0" fontId="76" fillId="0" borderId="15" xfId="0" applyFont="1" applyBorder="1"/>
    <xf numFmtId="0" fontId="76" fillId="0" borderId="0" xfId="0" applyFont="1"/>
    <xf numFmtId="0" fontId="95" fillId="5" borderId="23" xfId="0" applyFont="1" applyFill="1" applyBorder="1"/>
    <xf numFmtId="0" fontId="95" fillId="5" borderId="14" xfId="0" applyFont="1" applyFill="1" applyBorder="1"/>
    <xf numFmtId="0" fontId="95" fillId="5" borderId="24" xfId="0" applyFont="1" applyFill="1" applyBorder="1"/>
    <xf numFmtId="0" fontId="95" fillId="5" borderId="23" xfId="0" applyFont="1" applyFill="1" applyBorder="1" applyAlignment="1">
      <alignment horizontal="center"/>
    </xf>
    <xf numFmtId="0" fontId="95" fillId="5" borderId="14" xfId="0" applyFont="1" applyFill="1" applyBorder="1" applyAlignment="1">
      <alignment horizontal="center"/>
    </xf>
    <xf numFmtId="0" fontId="77" fillId="0" borderId="15" xfId="0" applyFont="1" applyBorder="1"/>
    <xf numFmtId="0" fontId="77" fillId="0" borderId="0" xfId="0" applyFont="1"/>
    <xf numFmtId="0" fontId="74" fillId="5" borderId="23" xfId="0" applyFont="1" applyFill="1" applyBorder="1"/>
    <xf numFmtId="0" fontId="74" fillId="5" borderId="14" xfId="0" applyFont="1" applyFill="1" applyBorder="1"/>
    <xf numFmtId="0" fontId="95" fillId="0" borderId="15" xfId="0" applyFont="1" applyBorder="1"/>
    <xf numFmtId="0" fontId="0" fillId="0" borderId="15" xfId="0" applyBorder="1"/>
    <xf numFmtId="0" fontId="0" fillId="0" borderId="0" xfId="0"/>
    <xf numFmtId="0" fontId="78" fillId="9" borderId="53" xfId="0" applyFont="1" applyFill="1" applyBorder="1" applyAlignment="1">
      <alignment horizontal="center"/>
    </xf>
    <xf numFmtId="0" fontId="78" fillId="9" borderId="54" xfId="0" applyFont="1" applyFill="1" applyBorder="1" applyAlignment="1">
      <alignment horizontal="center"/>
    </xf>
    <xf numFmtId="0" fontId="78" fillId="9" borderId="55" xfId="0" applyFont="1" applyFill="1" applyBorder="1" applyAlignment="1">
      <alignment horizontal="center"/>
    </xf>
    <xf numFmtId="0" fontId="74" fillId="5" borderId="23" xfId="0" applyFont="1" applyFill="1" applyBorder="1" applyAlignment="1">
      <alignment horizontal="center"/>
    </xf>
    <xf numFmtId="0" fontId="74" fillId="5" borderId="14" xfId="0" applyFont="1" applyFill="1" applyBorder="1" applyAlignment="1">
      <alignment horizontal="center"/>
    </xf>
    <xf numFmtId="0" fontId="74" fillId="5" borderId="26" xfId="0" applyFont="1" applyFill="1" applyBorder="1" applyAlignment="1">
      <alignment horizontal="center"/>
    </xf>
    <xf numFmtId="0" fontId="74" fillId="5" borderId="27" xfId="0" applyFont="1" applyFill="1" applyBorder="1" applyAlignment="1">
      <alignment horizontal="center"/>
    </xf>
    <xf numFmtId="0" fontId="0" fillId="0" borderId="25" xfId="0" applyBorder="1" applyProtection="1">
      <protection locked="0"/>
    </xf>
    <xf numFmtId="0" fontId="0" fillId="0" borderId="49" xfId="0" applyBorder="1" applyProtection="1">
      <protection locked="0"/>
    </xf>
    <xf numFmtId="0" fontId="0" fillId="0" borderId="40" xfId="0" applyBorder="1" applyProtection="1">
      <protection locked="0"/>
    </xf>
    <xf numFmtId="0" fontId="95" fillId="0" borderId="0" xfId="0" applyFont="1"/>
    <xf numFmtId="0" fontId="96" fillId="0" borderId="17" xfId="0" applyFont="1" applyBorder="1"/>
    <xf numFmtId="0" fontId="96" fillId="0" borderId="31" xfId="0" applyFont="1" applyBorder="1"/>
    <xf numFmtId="0" fontId="74" fillId="0" borderId="50" xfId="0" applyFont="1" applyBorder="1"/>
    <xf numFmtId="0" fontId="74" fillId="0" borderId="51" xfId="0" applyFont="1" applyBorder="1"/>
    <xf numFmtId="0" fontId="74" fillId="0" borderId="52" xfId="0" applyFont="1" applyBorder="1"/>
  </cellXfs>
  <cellStyles count="9">
    <cellStyle name="Comma" xfId="1" builtinId="3"/>
    <cellStyle name="Comma 2" xfId="2" xr:uid="{BB34671A-3EF3-4B43-BAC3-86B10FDA95A0}"/>
    <cellStyle name="Currency" xfId="3" builtinId="4"/>
    <cellStyle name="Currency 2" xfId="4" xr:uid="{5331F47E-7B43-4519-8A27-C25A7C000479}"/>
    <cellStyle name="Hyperlink" xfId="5" builtinId="8"/>
    <cellStyle name="Normal" xfId="0" builtinId="0"/>
    <cellStyle name="Normal 2" xfId="6" xr:uid="{4D5C1E65-FFEA-4947-BB34-FBF17DDFB3FA}"/>
    <cellStyle name="Percent" xfId="7" builtinId="5"/>
    <cellStyle name="Percent 2" xfId="8" xr:uid="{03525E3B-3DAB-4652-B53C-C2E2EAA56342}"/>
  </cellStyles>
  <dxfs count="6">
    <dxf>
      <fill>
        <gradientFill degree="90">
          <stop position="0">
            <color theme="0"/>
          </stop>
          <stop position="1">
            <color rgb="FFFFCC00"/>
          </stop>
        </gradientFill>
      </fill>
    </dxf>
    <dxf>
      <fill>
        <patternFill patternType="none">
          <fgColor indexed="64"/>
          <bgColor indexed="65"/>
        </patternFill>
      </fill>
    </dxf>
    <dxf>
      <fill>
        <patternFill patternType="none">
          <fgColor indexed="64"/>
          <bgColor indexed="65"/>
        </patternFill>
      </fill>
    </dxf>
    <dxf>
      <fill>
        <gradientFill degree="90">
          <stop position="0">
            <color theme="0"/>
          </stop>
          <stop position="1">
            <color rgb="FFFFCC00"/>
          </stop>
        </gradientFill>
      </fill>
    </dxf>
    <dxf>
      <fill>
        <patternFill patternType="none">
          <fgColor indexed="64"/>
          <bgColor indexed="65"/>
        </patternFill>
      </fill>
    </dxf>
    <dxf>
      <fill>
        <patternFill patternType="none">
          <fgColor indexed="64"/>
          <bgColor indexed="65"/>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fmlaLink="$K$94" lockText="1" noThreeD="1"/>
</file>

<file path=xl/ctrlProps/ctrlProp2.xml><?xml version="1.0" encoding="utf-8"?>
<formControlPr xmlns="http://schemas.microsoft.com/office/spreadsheetml/2009/9/main" objectType="CheckBox" fmlaLink="$K$95" noThreeD="1"/>
</file>

<file path=xl/ctrlProps/ctrlProp3.xml><?xml version="1.0" encoding="utf-8"?>
<formControlPr xmlns="http://schemas.microsoft.com/office/spreadsheetml/2009/9/main" objectType="CheckBox" fmlaLink="$K$96" lockText="1" noThreeD="1"/>
</file>

<file path=xl/ctrlProps/ctrlProp4.xml><?xml version="1.0" encoding="utf-8"?>
<formControlPr xmlns="http://schemas.microsoft.com/office/spreadsheetml/2009/9/main" objectType="CheckBox" fmlaLink="$Q$94" lockText="1" noThreeD="1"/>
</file>

<file path=xl/ctrlProps/ctrlProp5.xml><?xml version="1.0" encoding="utf-8"?>
<formControlPr xmlns="http://schemas.microsoft.com/office/spreadsheetml/2009/9/main" objectType="CheckBox" fmlaLink="$Q$95" lockText="1" noThreeD="1"/>
</file>

<file path=xl/ctrlProps/ctrlProp6.xml><?xml version="1.0" encoding="utf-8"?>
<formControlPr xmlns="http://schemas.microsoft.com/office/spreadsheetml/2009/9/main" objectType="CheckBox" fmlaLink="$Q$96"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2</xdr:col>
      <xdr:colOff>4204685</xdr:colOff>
      <xdr:row>46</xdr:row>
      <xdr:rowOff>49577</xdr:rowOff>
    </xdr:from>
    <xdr:ext cx="591085" cy="287894"/>
    <xdr:sp macro="" textlink="">
      <xdr:nvSpPr>
        <xdr:cNvPr id="2" name="TextBox 1">
          <a:extLst>
            <a:ext uri="{FF2B5EF4-FFF2-40B4-BE49-F238E27FC236}">
              <a16:creationId xmlns:a16="http://schemas.microsoft.com/office/drawing/2014/main" id="{8D9C91EC-28FB-C2AF-A625-D1A0223CF932}"/>
            </a:ext>
          </a:extLst>
        </xdr:cNvPr>
        <xdr:cNvSpPr txBox="1"/>
      </xdr:nvSpPr>
      <xdr:spPr>
        <a:xfrm rot="16350655">
          <a:off x="5133521" y="10817441"/>
          <a:ext cx="287894" cy="591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800" b="1">
              <a:solidFill>
                <a:srgbClr val="FF0000"/>
              </a:solidFill>
            </a:rPr>
            <a:t>↗</a:t>
          </a:r>
        </a:p>
      </xdr:txBody>
    </xdr:sp>
    <xdr:clientData/>
  </xdr:oneCellAnchor>
  <xdr:oneCellAnchor>
    <xdr:from>
      <xdr:col>2</xdr:col>
      <xdr:colOff>4161452</xdr:colOff>
      <xdr:row>60</xdr:row>
      <xdr:rowOff>221072</xdr:rowOff>
    </xdr:from>
    <xdr:ext cx="374141" cy="355176"/>
    <xdr:sp macro="" textlink="">
      <xdr:nvSpPr>
        <xdr:cNvPr id="3" name="TextBox 2">
          <a:extLst>
            <a:ext uri="{FF2B5EF4-FFF2-40B4-BE49-F238E27FC236}">
              <a16:creationId xmlns:a16="http://schemas.microsoft.com/office/drawing/2014/main" id="{E9E2050A-1D97-AD7E-9104-004AEF4C3094}"/>
            </a:ext>
          </a:extLst>
        </xdr:cNvPr>
        <xdr:cNvSpPr txBox="1"/>
      </xdr:nvSpPr>
      <xdr:spPr>
        <a:xfrm rot="16370173">
          <a:off x="4948175" y="14384789"/>
          <a:ext cx="355176" cy="3741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800" b="1">
              <a:solidFill>
                <a:srgbClr val="FF0000"/>
              </a:solidFill>
            </a:rPr>
            <a:t>↗</a:t>
          </a:r>
        </a:p>
      </xdr:txBody>
    </xdr:sp>
    <xdr:clientData/>
  </xdr:oneCellAnchor>
  <mc:AlternateContent xmlns:mc="http://schemas.openxmlformats.org/markup-compatibility/2006">
    <mc:Choice xmlns:a14="http://schemas.microsoft.com/office/drawing/2010/main" Requires="a14">
      <xdr:twoCellAnchor editAs="oneCell">
        <xdr:from>
          <xdr:col>4</xdr:col>
          <xdr:colOff>838200</xdr:colOff>
          <xdr:row>92</xdr:row>
          <xdr:rowOff>200025</xdr:rowOff>
        </xdr:from>
        <xdr:to>
          <xdr:col>6</xdr:col>
          <xdr:colOff>142875</xdr:colOff>
          <xdr:row>94</xdr:row>
          <xdr:rowOff>0</xdr:rowOff>
        </xdr:to>
        <xdr:sp macro="" textlink="">
          <xdr:nvSpPr>
            <xdr:cNvPr id="7169" name="Check Box 1" descr="CHECK TO USE" hidden="1">
              <a:extLst>
                <a:ext uri="{63B3BB69-23CF-44E3-9099-C40C66FF867C}">
                  <a14:compatExt spid="_x0000_s7169"/>
                </a:ext>
                <a:ext uri="{FF2B5EF4-FFF2-40B4-BE49-F238E27FC236}">
                  <a16:creationId xmlns:a16="http://schemas.microsoft.com/office/drawing/2014/main" id="{00000000-0008-0000-0000-0000011C0000}"/>
                </a:ext>
              </a:extLst>
            </xdr:cNvPr>
            <xdr:cNvSpPr/>
          </xdr:nvSpPr>
          <xdr:spPr bwMode="auto">
            <a:xfrm>
              <a:off x="0" y="0"/>
              <a:ext cx="0" cy="0"/>
            </a:xfrm>
            <a:prstGeom prst="rect">
              <a:avLst/>
            </a:prstGeom>
            <a:solidFill>
              <a:srgbClr val="DCE6F1"/>
            </a:solidFill>
            <a:ln w="12700">
              <a:solidFill>
                <a:srgbClr val="000080" mc:Ignorable="a14" a14:legacySpreadsheetColorIndex="32"/>
              </a:solidFill>
              <a:miter lim="800000"/>
              <a:headEnd/>
              <a:tailEnd/>
            </a:ln>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CHECK TO USE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838200</xdr:colOff>
          <xdr:row>94</xdr:row>
          <xdr:rowOff>9525</xdr:rowOff>
        </xdr:from>
        <xdr:to>
          <xdr:col>6</xdr:col>
          <xdr:colOff>142875</xdr:colOff>
          <xdr:row>95</xdr:row>
          <xdr:rowOff>28575</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000-0000021C0000}"/>
                </a:ext>
              </a:extLst>
            </xdr:cNvPr>
            <xdr:cNvSpPr/>
          </xdr:nvSpPr>
          <xdr:spPr bwMode="auto">
            <a:xfrm>
              <a:off x="0" y="0"/>
              <a:ext cx="0" cy="0"/>
            </a:xfrm>
            <a:prstGeom prst="rect">
              <a:avLst/>
            </a:prstGeom>
            <a:solidFill>
              <a:srgbClr val="DCE6F1"/>
            </a:solidFill>
            <a:ln w="12700">
              <a:solidFill>
                <a:srgbClr val="000080" mc:Ignorable="a14" a14:legacySpreadsheetColorIndex="32"/>
              </a:solidFill>
              <a:miter lim="800000"/>
              <a:headEnd/>
              <a:tailEnd/>
            </a:ln>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CHECK TO USE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838200</xdr:colOff>
          <xdr:row>95</xdr:row>
          <xdr:rowOff>47625</xdr:rowOff>
        </xdr:from>
        <xdr:to>
          <xdr:col>6</xdr:col>
          <xdr:colOff>142875</xdr:colOff>
          <xdr:row>96</xdr:row>
          <xdr:rowOff>47625</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000-0000031C0000}"/>
                </a:ext>
              </a:extLst>
            </xdr:cNvPr>
            <xdr:cNvSpPr/>
          </xdr:nvSpPr>
          <xdr:spPr bwMode="auto">
            <a:xfrm>
              <a:off x="0" y="0"/>
              <a:ext cx="0" cy="0"/>
            </a:xfrm>
            <a:prstGeom prst="rect">
              <a:avLst/>
            </a:prstGeom>
            <a:solidFill>
              <a:srgbClr val="DCE6F1"/>
            </a:solidFill>
            <a:ln w="12700">
              <a:solidFill>
                <a:srgbClr val="000080" mc:Ignorable="a14" a14:legacySpreadsheetColorIndex="32"/>
              </a:solidFill>
              <a:miter lim="800000"/>
              <a:headEnd/>
              <a:tailEnd/>
            </a:ln>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CHECK TO USE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866775</xdr:colOff>
          <xdr:row>92</xdr:row>
          <xdr:rowOff>200025</xdr:rowOff>
        </xdr:from>
        <xdr:to>
          <xdr:col>12</xdr:col>
          <xdr:colOff>152400</xdr:colOff>
          <xdr:row>94</xdr:row>
          <xdr:rowOff>0</xdr:rowOff>
        </xdr:to>
        <xdr:sp macro="" textlink="">
          <xdr:nvSpPr>
            <xdr:cNvPr id="7172" name="Check Box 4" descr="CHECK TO USE" hidden="1">
              <a:extLst>
                <a:ext uri="{63B3BB69-23CF-44E3-9099-C40C66FF867C}">
                  <a14:compatExt spid="_x0000_s7172"/>
                </a:ext>
                <a:ext uri="{FF2B5EF4-FFF2-40B4-BE49-F238E27FC236}">
                  <a16:creationId xmlns:a16="http://schemas.microsoft.com/office/drawing/2014/main" id="{00000000-0008-0000-0000-0000041C0000}"/>
                </a:ext>
              </a:extLst>
            </xdr:cNvPr>
            <xdr:cNvSpPr/>
          </xdr:nvSpPr>
          <xdr:spPr bwMode="auto">
            <a:xfrm>
              <a:off x="0" y="0"/>
              <a:ext cx="0" cy="0"/>
            </a:xfrm>
            <a:prstGeom prst="rect">
              <a:avLst/>
            </a:prstGeom>
            <a:solidFill>
              <a:srgbClr val="DCE6F1"/>
            </a:solidFill>
            <a:ln w="12700">
              <a:solidFill>
                <a:srgbClr val="000080" mc:Ignorable="a14" a14:legacySpreadsheetColorIndex="32"/>
              </a:solidFill>
              <a:miter lim="800000"/>
              <a:headEnd/>
              <a:tailEnd/>
            </a:ln>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CHECK TO USE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866775</xdr:colOff>
          <xdr:row>94</xdr:row>
          <xdr:rowOff>9525</xdr:rowOff>
        </xdr:from>
        <xdr:to>
          <xdr:col>12</xdr:col>
          <xdr:colOff>152400</xdr:colOff>
          <xdr:row>95</xdr:row>
          <xdr:rowOff>28575</xdr:rowOff>
        </xdr:to>
        <xdr:sp macro="" textlink="">
          <xdr:nvSpPr>
            <xdr:cNvPr id="7173" name="Check Box 5" descr="CHECK TO USE" hidden="1">
              <a:extLst>
                <a:ext uri="{63B3BB69-23CF-44E3-9099-C40C66FF867C}">
                  <a14:compatExt spid="_x0000_s7173"/>
                </a:ext>
                <a:ext uri="{FF2B5EF4-FFF2-40B4-BE49-F238E27FC236}">
                  <a16:creationId xmlns:a16="http://schemas.microsoft.com/office/drawing/2014/main" id="{00000000-0008-0000-0000-0000051C0000}"/>
                </a:ext>
              </a:extLst>
            </xdr:cNvPr>
            <xdr:cNvSpPr/>
          </xdr:nvSpPr>
          <xdr:spPr bwMode="auto">
            <a:xfrm>
              <a:off x="0" y="0"/>
              <a:ext cx="0" cy="0"/>
            </a:xfrm>
            <a:prstGeom prst="rect">
              <a:avLst/>
            </a:prstGeom>
            <a:solidFill>
              <a:srgbClr val="DCE6F1"/>
            </a:solidFill>
            <a:ln w="12700">
              <a:solidFill>
                <a:srgbClr val="000080" mc:Ignorable="a14" a14:legacySpreadsheetColorIndex="32"/>
              </a:solidFill>
              <a:miter lim="800000"/>
              <a:headEnd/>
              <a:tailEnd/>
            </a:ln>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CHECK TO USE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866775</xdr:colOff>
          <xdr:row>95</xdr:row>
          <xdr:rowOff>38100</xdr:rowOff>
        </xdr:from>
        <xdr:to>
          <xdr:col>12</xdr:col>
          <xdr:colOff>152400</xdr:colOff>
          <xdr:row>96</xdr:row>
          <xdr:rowOff>47625</xdr:rowOff>
        </xdr:to>
        <xdr:sp macro="" textlink="">
          <xdr:nvSpPr>
            <xdr:cNvPr id="7174" name="Check Box 6" descr="CHECK TO USE" hidden="1">
              <a:extLst>
                <a:ext uri="{63B3BB69-23CF-44E3-9099-C40C66FF867C}">
                  <a14:compatExt spid="_x0000_s7174"/>
                </a:ext>
                <a:ext uri="{FF2B5EF4-FFF2-40B4-BE49-F238E27FC236}">
                  <a16:creationId xmlns:a16="http://schemas.microsoft.com/office/drawing/2014/main" id="{00000000-0008-0000-0000-0000061C0000}"/>
                </a:ext>
              </a:extLst>
            </xdr:cNvPr>
            <xdr:cNvSpPr/>
          </xdr:nvSpPr>
          <xdr:spPr bwMode="auto">
            <a:xfrm>
              <a:off x="0" y="0"/>
              <a:ext cx="0" cy="0"/>
            </a:xfrm>
            <a:prstGeom prst="rect">
              <a:avLst/>
            </a:prstGeom>
            <a:solidFill>
              <a:srgbClr val="DCE6F0"/>
            </a:solidFill>
            <a:ln w="12700">
              <a:solidFill>
                <a:srgbClr val="000080" mc:Ignorable="a14" a14:legacySpreadsheetColorIndex="32"/>
              </a:solidFill>
              <a:miter lim="800000"/>
              <a:headEnd/>
              <a:tailEnd/>
            </a:ln>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CHECK TO USE</a:t>
              </a:r>
            </a:p>
          </xdr:txBody>
        </xdr:sp>
        <xdr:clientData fLocksWithSheet="0"/>
      </xdr:twoCellAnchor>
    </mc:Choice>
    <mc:Fallback/>
  </mc:AlternateContent>
  <xdr:twoCellAnchor>
    <xdr:from>
      <xdr:col>0</xdr:col>
      <xdr:colOff>476250</xdr:colOff>
      <xdr:row>1</xdr:row>
      <xdr:rowOff>0</xdr:rowOff>
    </xdr:from>
    <xdr:to>
      <xdr:col>15</xdr:col>
      <xdr:colOff>0</xdr:colOff>
      <xdr:row>2</xdr:row>
      <xdr:rowOff>19050</xdr:rowOff>
    </xdr:to>
    <xdr:grpSp>
      <xdr:nvGrpSpPr>
        <xdr:cNvPr id="7271" name="Group 4">
          <a:extLst>
            <a:ext uri="{FF2B5EF4-FFF2-40B4-BE49-F238E27FC236}">
              <a16:creationId xmlns:a16="http://schemas.microsoft.com/office/drawing/2014/main" id="{0E3B6F53-24D2-5163-BA0A-B559B5B93E4C}"/>
            </a:ext>
          </a:extLst>
        </xdr:cNvPr>
        <xdr:cNvGrpSpPr>
          <a:grpSpLocks noChangeAspect="1"/>
        </xdr:cNvGrpSpPr>
      </xdr:nvGrpSpPr>
      <xdr:grpSpPr bwMode="auto">
        <a:xfrm>
          <a:off x="447675" y="57150"/>
          <a:ext cx="11877675" cy="981075"/>
          <a:chOff x="621592" y="0"/>
          <a:chExt cx="7233943" cy="577694"/>
        </a:xfrm>
      </xdr:grpSpPr>
      <xdr:pic>
        <xdr:nvPicPr>
          <xdr:cNvPr id="7276" name="Picture 40">
            <a:extLst>
              <a:ext uri="{FF2B5EF4-FFF2-40B4-BE49-F238E27FC236}">
                <a16:creationId xmlns:a16="http://schemas.microsoft.com/office/drawing/2014/main" id="{B0FE0A89-7752-0CEE-C28C-0670588B9F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8766" r="2255"/>
          <a:stretch>
            <a:fillRect/>
          </a:stretch>
        </xdr:blipFill>
        <xdr:spPr bwMode="auto">
          <a:xfrm>
            <a:off x="621592" y="0"/>
            <a:ext cx="7233943" cy="5776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TextBox 6">
            <a:extLst>
              <a:ext uri="{FF2B5EF4-FFF2-40B4-BE49-F238E27FC236}">
                <a16:creationId xmlns:a16="http://schemas.microsoft.com/office/drawing/2014/main" id="{6CBE8238-5EBD-248F-8685-FB4EDD035AC6}"/>
              </a:ext>
            </a:extLst>
          </xdr:cNvPr>
          <xdr:cNvSpPr txBox="1"/>
        </xdr:nvSpPr>
        <xdr:spPr>
          <a:xfrm>
            <a:off x="668001" y="11217"/>
            <a:ext cx="5951905" cy="5608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rtlCol="0" anchor="ctr" anchorCtr="0"/>
          <a:lstStyle/>
          <a:p>
            <a:pPr rtl="0"/>
            <a:r>
              <a:rPr lang="en-US" sz="2400" b="1" i="0" u="none" strike="noStrike">
                <a:solidFill>
                  <a:srgbClr val="0057B8"/>
                </a:solidFill>
                <a:effectLst/>
                <a:latin typeface="Arial" panose="020B0604020202020204" pitchFamily="34" charset="0"/>
                <a:ea typeface="Verdana" panose="020B0604030504040204" pitchFamily="34" charset="0"/>
                <a:cs typeface="Arial" panose="020B0604020202020204" pitchFamily="34" charset="0"/>
              </a:rPr>
              <a:t>2025 CASH FLOW ANALYSIS CALCULATOR (SAM)</a:t>
            </a:r>
            <a:endParaRPr lang="en-US" sz="2400" b="1">
              <a:solidFill>
                <a:srgbClr val="0057B8"/>
              </a:solidFill>
              <a:effectLst/>
              <a:latin typeface="Arial" panose="020B0604020202020204" pitchFamily="34" charset="0"/>
              <a:ea typeface="Verdana" panose="020B0604030504040204" pitchFamily="34" charset="0"/>
              <a:cs typeface="Arial" panose="020B0604020202020204" pitchFamily="34" charset="0"/>
            </a:endParaRPr>
          </a:p>
        </xdr:txBody>
      </xdr:sp>
    </xdr:grpSp>
    <xdr:clientData/>
  </xdr:twoCellAnchor>
  <xdr:twoCellAnchor>
    <xdr:from>
      <xdr:col>0</xdr:col>
      <xdr:colOff>485775</xdr:colOff>
      <xdr:row>119</xdr:row>
      <xdr:rowOff>123825</xdr:rowOff>
    </xdr:from>
    <xdr:to>
      <xdr:col>16</xdr:col>
      <xdr:colOff>28575</xdr:colOff>
      <xdr:row>124</xdr:row>
      <xdr:rowOff>9525</xdr:rowOff>
    </xdr:to>
    <xdr:grpSp>
      <xdr:nvGrpSpPr>
        <xdr:cNvPr id="7272" name="Group 7">
          <a:extLst>
            <a:ext uri="{FF2B5EF4-FFF2-40B4-BE49-F238E27FC236}">
              <a16:creationId xmlns:a16="http://schemas.microsoft.com/office/drawing/2014/main" id="{9AF4B4BC-4CCE-9C6B-667C-AB1B6AD843F9}"/>
            </a:ext>
          </a:extLst>
        </xdr:cNvPr>
        <xdr:cNvGrpSpPr>
          <a:grpSpLocks noChangeAspect="1"/>
        </xdr:cNvGrpSpPr>
      </xdr:nvGrpSpPr>
      <xdr:grpSpPr bwMode="auto">
        <a:xfrm>
          <a:off x="447675" y="26727150"/>
          <a:ext cx="11906250" cy="685800"/>
          <a:chOff x="300789" y="9792368"/>
          <a:chExt cx="7772400" cy="463884"/>
        </a:xfrm>
      </xdr:grpSpPr>
      <xdr:sp macro="" textlink="">
        <xdr:nvSpPr>
          <xdr:cNvPr id="9" name="Rectangle 8">
            <a:extLst>
              <a:ext uri="{FF2B5EF4-FFF2-40B4-BE49-F238E27FC236}">
                <a16:creationId xmlns:a16="http://schemas.microsoft.com/office/drawing/2014/main" id="{782911AA-FD58-7822-2E9E-42561A88C609}"/>
              </a:ext>
            </a:extLst>
          </xdr:cNvPr>
          <xdr:cNvSpPr/>
        </xdr:nvSpPr>
        <xdr:spPr>
          <a:xfrm>
            <a:off x="300789" y="9798811"/>
            <a:ext cx="7772400" cy="457441"/>
          </a:xfrm>
          <a:prstGeom prst="rect">
            <a:avLst/>
          </a:prstGeom>
          <a:solidFill>
            <a:srgbClr val="EFEFF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sp macro="" textlink="">
        <xdr:nvSpPr>
          <xdr:cNvPr id="10" name="TextBox 9">
            <a:extLst>
              <a:ext uri="{FF2B5EF4-FFF2-40B4-BE49-F238E27FC236}">
                <a16:creationId xmlns:a16="http://schemas.microsoft.com/office/drawing/2014/main" id="{8022D482-421E-6822-C44D-372747D8005C}"/>
              </a:ext>
            </a:extLst>
          </xdr:cNvPr>
          <xdr:cNvSpPr txBox="1"/>
        </xdr:nvSpPr>
        <xdr:spPr>
          <a:xfrm>
            <a:off x="307007" y="9792368"/>
            <a:ext cx="5720486" cy="4574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109728" rtlCol="0" anchor="ctr" anchorCtr="0"/>
          <a:lstStyle/>
          <a:p>
            <a:pPr>
              <a:lnSpc>
                <a:spcPts val="1600"/>
              </a:lnSpc>
            </a:pPr>
            <a:r>
              <a:rPr lang="en-US" sz="1050">
                <a:solidFill>
                  <a:schemeClr val="tx1"/>
                </a:solidFill>
                <a:latin typeface="Arial" panose="020B0604020202020204" pitchFamily="34" charset="0"/>
                <a:cs typeface="Arial" panose="020B0604020202020204" pitchFamily="34" charset="0"/>
              </a:rPr>
              <a:t>Mortgage Insurance provided by Essent Guaranty, Inc.</a:t>
            </a:r>
            <a:br>
              <a:rPr lang="en-US" sz="1050">
                <a:solidFill>
                  <a:schemeClr val="tx1"/>
                </a:solidFill>
                <a:latin typeface="Arial" panose="020B0604020202020204" pitchFamily="34" charset="0"/>
                <a:cs typeface="Arial" panose="020B0604020202020204" pitchFamily="34" charset="0"/>
              </a:rPr>
            </a:br>
            <a:r>
              <a:rPr lang="en-US" sz="1050">
                <a:solidFill>
                  <a:schemeClr val="tx1"/>
                </a:solidFill>
                <a:latin typeface="Arial" panose="020B0604020202020204" pitchFamily="34" charset="0"/>
                <a:cs typeface="Arial" panose="020B0604020202020204" pitchFamily="34" charset="0"/>
              </a:rPr>
              <a:t>© 2025 Essent Guaranty, Inc., All rights reserved. | essent.us</a:t>
            </a:r>
          </a:p>
        </xdr:txBody>
      </xdr:sp>
      <xdr:sp macro="" textlink="">
        <xdr:nvSpPr>
          <xdr:cNvPr id="11" name="TextBox 10">
            <a:extLst>
              <a:ext uri="{FF2B5EF4-FFF2-40B4-BE49-F238E27FC236}">
                <a16:creationId xmlns:a16="http://schemas.microsoft.com/office/drawing/2014/main" id="{B25BE9D6-8B6B-188B-99A4-72E83168C6A8}"/>
              </a:ext>
            </a:extLst>
          </xdr:cNvPr>
          <xdr:cNvSpPr txBox="1"/>
        </xdr:nvSpPr>
        <xdr:spPr>
          <a:xfrm>
            <a:off x="6288646" y="10030753"/>
            <a:ext cx="1734800" cy="186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Ins="109728" rtlCol="0" anchor="t"/>
          <a:lstStyle/>
          <a:p>
            <a:pPr algn="r"/>
            <a:r>
              <a:rPr lang="en-US" sz="1050">
                <a:solidFill>
                  <a:schemeClr val="tx1"/>
                </a:solidFill>
                <a:latin typeface="Arial" panose="020B0604020202020204" pitchFamily="34" charset="0"/>
                <a:cs typeface="Arial" panose="020B0604020202020204" pitchFamily="34" charset="0"/>
              </a:rPr>
              <a:t>EGI-8627.003 (01/25)</a:t>
            </a:r>
          </a:p>
        </xdr:txBody>
      </xdr:sp>
    </xdr:grpSp>
    <xdr:clientData/>
  </xdr:twoCellAnchor>
</xdr:wsDr>
</file>

<file path=xl/drawings/drawing2.xml><?xml version="1.0" encoding="utf-8"?>
<xdr:wsDr xmlns:xdr="http://schemas.openxmlformats.org/drawingml/2006/spreadsheetDrawing" xmlns:a="http://schemas.openxmlformats.org/drawingml/2006/main">
  <xdr:oneCellAnchor>
    <xdr:from>
      <xdr:col>0</xdr:col>
      <xdr:colOff>3410785</xdr:colOff>
      <xdr:row>12</xdr:row>
      <xdr:rowOff>136057</xdr:rowOff>
    </xdr:from>
    <xdr:ext cx="303547" cy="374141"/>
    <xdr:sp macro="" textlink="">
      <xdr:nvSpPr>
        <xdr:cNvPr id="3" name="TextBox 2">
          <a:extLst>
            <a:ext uri="{FF2B5EF4-FFF2-40B4-BE49-F238E27FC236}">
              <a16:creationId xmlns:a16="http://schemas.microsoft.com/office/drawing/2014/main" id="{AAC2E239-8F8F-3E21-3FC1-216EBF47C5EE}"/>
            </a:ext>
          </a:extLst>
        </xdr:cNvPr>
        <xdr:cNvSpPr txBox="1"/>
      </xdr:nvSpPr>
      <xdr:spPr>
        <a:xfrm rot="1288472">
          <a:off x="3410785" y="3717457"/>
          <a:ext cx="303547" cy="3741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800" b="1">
              <a:solidFill>
                <a:srgbClr val="FF0000"/>
              </a:solidFill>
            </a:rPr>
            <a:t>↗</a:t>
          </a:r>
        </a:p>
      </xdr:txBody>
    </xdr:sp>
    <xdr:clientData/>
  </xdr:oneCellAnchor>
  <xdr:twoCellAnchor>
    <xdr:from>
      <xdr:col>0</xdr:col>
      <xdr:colOff>76200</xdr:colOff>
      <xdr:row>0</xdr:row>
      <xdr:rowOff>0</xdr:rowOff>
    </xdr:from>
    <xdr:to>
      <xdr:col>5</xdr:col>
      <xdr:colOff>19050</xdr:colOff>
      <xdr:row>4</xdr:row>
      <xdr:rowOff>57150</xdr:rowOff>
    </xdr:to>
    <xdr:grpSp>
      <xdr:nvGrpSpPr>
        <xdr:cNvPr id="23979" name="Group 1">
          <a:extLst>
            <a:ext uri="{FF2B5EF4-FFF2-40B4-BE49-F238E27FC236}">
              <a16:creationId xmlns:a16="http://schemas.microsoft.com/office/drawing/2014/main" id="{5091C3B5-FEC6-8E0B-6529-BFCBAE0EB800}"/>
            </a:ext>
          </a:extLst>
        </xdr:cNvPr>
        <xdr:cNvGrpSpPr>
          <a:grpSpLocks noChangeAspect="1"/>
        </xdr:cNvGrpSpPr>
      </xdr:nvGrpSpPr>
      <xdr:grpSpPr bwMode="auto">
        <a:xfrm>
          <a:off x="76200" y="0"/>
          <a:ext cx="9239250" cy="962025"/>
          <a:chOff x="1739496" y="0"/>
          <a:chExt cx="6116039" cy="577694"/>
        </a:xfrm>
      </xdr:grpSpPr>
      <xdr:pic>
        <xdr:nvPicPr>
          <xdr:cNvPr id="23984" name="Picture 40">
            <a:extLst>
              <a:ext uri="{FF2B5EF4-FFF2-40B4-BE49-F238E27FC236}">
                <a16:creationId xmlns:a16="http://schemas.microsoft.com/office/drawing/2014/main" id="{E1178B36-EB44-C2F9-D9A1-34CEF87DCB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9301" r="2255"/>
          <a:stretch>
            <a:fillRect/>
          </a:stretch>
        </xdr:blipFill>
        <xdr:spPr bwMode="auto">
          <a:xfrm>
            <a:off x="2291092" y="0"/>
            <a:ext cx="5564443" cy="5776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TextBox 5">
            <a:extLst>
              <a:ext uri="{FF2B5EF4-FFF2-40B4-BE49-F238E27FC236}">
                <a16:creationId xmlns:a16="http://schemas.microsoft.com/office/drawing/2014/main" id="{1BB0A78C-7ED3-596B-3470-0F869C33795B}"/>
              </a:ext>
            </a:extLst>
          </xdr:cNvPr>
          <xdr:cNvSpPr txBox="1"/>
        </xdr:nvSpPr>
        <xdr:spPr>
          <a:xfrm>
            <a:off x="1739496" y="5720"/>
            <a:ext cx="4590182" cy="5605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rtlCol="0" anchor="ctr" anchorCtr="0"/>
          <a:lstStyle/>
          <a:p>
            <a:pPr rtl="0"/>
            <a:r>
              <a:rPr lang="en-US" sz="1600" b="1" i="0" u="none" strike="noStrike">
                <a:solidFill>
                  <a:srgbClr val="0057B8"/>
                </a:solidFill>
                <a:effectLst/>
                <a:latin typeface="Arial" panose="020B0604020202020204" pitchFamily="34" charset="0"/>
                <a:ea typeface="Verdana" panose="020B0604030504040204" pitchFamily="34" charset="0"/>
                <a:cs typeface="Arial" panose="020B0604020202020204" pitchFamily="34" charset="0"/>
              </a:rPr>
              <a:t>LIQUIDITY MEASURE: CURRENT RATIO OR QUICK RATIO</a:t>
            </a:r>
            <a:endParaRPr lang="en-US" sz="1600" b="1">
              <a:solidFill>
                <a:srgbClr val="0057B8"/>
              </a:solidFill>
              <a:effectLst/>
              <a:latin typeface="Arial" panose="020B0604020202020204" pitchFamily="34" charset="0"/>
              <a:ea typeface="Verdana" panose="020B0604030504040204" pitchFamily="34" charset="0"/>
              <a:cs typeface="Arial" panose="020B0604020202020204" pitchFamily="34" charset="0"/>
            </a:endParaRPr>
          </a:p>
        </xdr:txBody>
      </xdr:sp>
    </xdr:grpSp>
    <xdr:clientData/>
  </xdr:twoCellAnchor>
  <xdr:twoCellAnchor>
    <xdr:from>
      <xdr:col>0</xdr:col>
      <xdr:colOff>0</xdr:colOff>
      <xdr:row>24</xdr:row>
      <xdr:rowOff>180975</xdr:rowOff>
    </xdr:from>
    <xdr:to>
      <xdr:col>5</xdr:col>
      <xdr:colOff>0</xdr:colOff>
      <xdr:row>28</xdr:row>
      <xdr:rowOff>66675</xdr:rowOff>
    </xdr:to>
    <xdr:grpSp>
      <xdr:nvGrpSpPr>
        <xdr:cNvPr id="23980" name="Group 6">
          <a:extLst>
            <a:ext uri="{FF2B5EF4-FFF2-40B4-BE49-F238E27FC236}">
              <a16:creationId xmlns:a16="http://schemas.microsoft.com/office/drawing/2014/main" id="{2E29DB7A-BBC3-3DD6-16D1-857FB768E3A5}"/>
            </a:ext>
          </a:extLst>
        </xdr:cNvPr>
        <xdr:cNvGrpSpPr>
          <a:grpSpLocks noChangeAspect="1"/>
        </xdr:cNvGrpSpPr>
      </xdr:nvGrpSpPr>
      <xdr:grpSpPr bwMode="auto">
        <a:xfrm>
          <a:off x="0" y="6086475"/>
          <a:ext cx="9296400" cy="647700"/>
          <a:chOff x="300789" y="9792368"/>
          <a:chExt cx="7772400" cy="463884"/>
        </a:xfrm>
      </xdr:grpSpPr>
      <xdr:sp macro="" textlink="">
        <xdr:nvSpPr>
          <xdr:cNvPr id="8" name="Rectangle 7">
            <a:extLst>
              <a:ext uri="{FF2B5EF4-FFF2-40B4-BE49-F238E27FC236}">
                <a16:creationId xmlns:a16="http://schemas.microsoft.com/office/drawing/2014/main" id="{B3B28C79-2293-1ECB-D0CD-0C877281ABCD}"/>
              </a:ext>
            </a:extLst>
          </xdr:cNvPr>
          <xdr:cNvSpPr/>
        </xdr:nvSpPr>
        <xdr:spPr>
          <a:xfrm>
            <a:off x="300789" y="9799190"/>
            <a:ext cx="7772400" cy="457062"/>
          </a:xfrm>
          <a:prstGeom prst="rect">
            <a:avLst/>
          </a:prstGeom>
          <a:solidFill>
            <a:srgbClr val="EFEFF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sp macro="" textlink="">
        <xdr:nvSpPr>
          <xdr:cNvPr id="11" name="TextBox 10">
            <a:extLst>
              <a:ext uri="{FF2B5EF4-FFF2-40B4-BE49-F238E27FC236}">
                <a16:creationId xmlns:a16="http://schemas.microsoft.com/office/drawing/2014/main" id="{1E9FDA38-B8BC-2121-85C0-099DCC65B469}"/>
              </a:ext>
            </a:extLst>
          </xdr:cNvPr>
          <xdr:cNvSpPr txBox="1"/>
        </xdr:nvSpPr>
        <xdr:spPr>
          <a:xfrm>
            <a:off x="308753" y="9792368"/>
            <a:ext cx="5717811" cy="4570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109728" rtlCol="0" anchor="ctr" anchorCtr="0"/>
          <a:lstStyle/>
          <a:p>
            <a:pPr>
              <a:lnSpc>
                <a:spcPts val="1600"/>
              </a:lnSpc>
            </a:pPr>
            <a:r>
              <a:rPr lang="en-US" sz="1050">
                <a:solidFill>
                  <a:schemeClr val="tx1"/>
                </a:solidFill>
                <a:latin typeface="Arial" panose="020B0604020202020204" pitchFamily="34" charset="0"/>
                <a:cs typeface="Arial" panose="020B0604020202020204" pitchFamily="34" charset="0"/>
              </a:rPr>
              <a:t>Mortgage Insurance provided by Essent Guaranty, Inc.</a:t>
            </a:r>
            <a:br>
              <a:rPr lang="en-US" sz="1050">
                <a:solidFill>
                  <a:schemeClr val="tx1"/>
                </a:solidFill>
                <a:latin typeface="Arial" panose="020B0604020202020204" pitchFamily="34" charset="0"/>
                <a:cs typeface="Arial" panose="020B0604020202020204" pitchFamily="34" charset="0"/>
              </a:rPr>
            </a:br>
            <a:r>
              <a:rPr lang="en-US" sz="1050">
                <a:solidFill>
                  <a:schemeClr val="tx1"/>
                </a:solidFill>
                <a:latin typeface="Arial" panose="020B0604020202020204" pitchFamily="34" charset="0"/>
                <a:cs typeface="Arial" panose="020B0604020202020204" pitchFamily="34" charset="0"/>
              </a:rPr>
              <a:t>© 2025 Essent Guaranty, Inc., All rights reserved. | essent.us</a:t>
            </a:r>
          </a:p>
        </xdr:txBody>
      </xdr:sp>
      <xdr:sp macro="" textlink="">
        <xdr:nvSpPr>
          <xdr:cNvPr id="12" name="TextBox 11">
            <a:extLst>
              <a:ext uri="{FF2B5EF4-FFF2-40B4-BE49-F238E27FC236}">
                <a16:creationId xmlns:a16="http://schemas.microsoft.com/office/drawing/2014/main" id="{EA3B2FAD-B3C5-6487-2F49-6BFDE2F0E49D}"/>
              </a:ext>
            </a:extLst>
          </xdr:cNvPr>
          <xdr:cNvSpPr txBox="1"/>
        </xdr:nvSpPr>
        <xdr:spPr>
          <a:xfrm>
            <a:off x="6289359" y="10031132"/>
            <a:ext cx="1728085" cy="1841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Ins="109728" rtlCol="0" anchor="t"/>
          <a:lstStyle/>
          <a:p>
            <a:pPr algn="r"/>
            <a:r>
              <a:rPr lang="en-US" sz="1050">
                <a:solidFill>
                  <a:schemeClr val="tx1"/>
                </a:solidFill>
                <a:latin typeface="Arial" panose="020B0604020202020204" pitchFamily="34" charset="0"/>
                <a:cs typeface="Arial" panose="020B0604020202020204" pitchFamily="34" charset="0"/>
              </a:rPr>
              <a:t>EGI-8627.003 (01/25)</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28575</xdr:rowOff>
    </xdr:from>
    <xdr:to>
      <xdr:col>10</xdr:col>
      <xdr:colOff>19050</xdr:colOff>
      <xdr:row>3</xdr:row>
      <xdr:rowOff>19050</xdr:rowOff>
    </xdr:to>
    <xdr:grpSp>
      <xdr:nvGrpSpPr>
        <xdr:cNvPr id="10393" name="Group 1">
          <a:extLst>
            <a:ext uri="{FF2B5EF4-FFF2-40B4-BE49-F238E27FC236}">
              <a16:creationId xmlns:a16="http://schemas.microsoft.com/office/drawing/2014/main" id="{6E57117D-C325-7AD2-8078-13EF12C0000A}"/>
            </a:ext>
          </a:extLst>
        </xdr:cNvPr>
        <xdr:cNvGrpSpPr>
          <a:grpSpLocks noChangeAspect="1"/>
        </xdr:cNvGrpSpPr>
      </xdr:nvGrpSpPr>
      <xdr:grpSpPr bwMode="auto">
        <a:xfrm>
          <a:off x="123825" y="28575"/>
          <a:ext cx="15579003" cy="986270"/>
          <a:chOff x="-2478888" y="0"/>
          <a:chExt cx="10334423" cy="577694"/>
        </a:xfrm>
      </xdr:grpSpPr>
      <xdr:pic>
        <xdr:nvPicPr>
          <xdr:cNvPr id="10398" name="Picture 40">
            <a:extLst>
              <a:ext uri="{FF2B5EF4-FFF2-40B4-BE49-F238E27FC236}">
                <a16:creationId xmlns:a16="http://schemas.microsoft.com/office/drawing/2014/main" id="{43588BDE-3387-9AC8-D7D1-3384B7C939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8766" r="2255"/>
          <a:stretch>
            <a:fillRect/>
          </a:stretch>
        </xdr:blipFill>
        <xdr:spPr bwMode="auto">
          <a:xfrm>
            <a:off x="621592" y="0"/>
            <a:ext cx="7233943" cy="5776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4" name="TextBox 3">
            <a:extLst>
              <a:ext uri="{FF2B5EF4-FFF2-40B4-BE49-F238E27FC236}">
                <a16:creationId xmlns:a16="http://schemas.microsoft.com/office/drawing/2014/main" id="{9EFA739D-4244-3696-1753-704E857E7F0D}"/>
              </a:ext>
            </a:extLst>
          </xdr:cNvPr>
          <xdr:cNvSpPr txBox="1"/>
        </xdr:nvSpPr>
        <xdr:spPr>
          <a:xfrm>
            <a:off x="-2478888" y="11110"/>
            <a:ext cx="9096314" cy="5610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rtlCol="0" anchor="ctr" anchorCtr="0"/>
          <a:lstStyle/>
          <a:p>
            <a:pPr rtl="0"/>
            <a:r>
              <a:rPr lang="en-US" sz="2400" b="1" i="0" u="none" strike="noStrike">
                <a:solidFill>
                  <a:srgbClr val="0057B8"/>
                </a:solidFill>
                <a:effectLst/>
                <a:latin typeface="Arial" panose="020B0604020202020204" pitchFamily="34" charset="0"/>
                <a:ea typeface="Verdana" panose="020B0604030504040204" pitchFamily="34" charset="0"/>
                <a:cs typeface="Arial" panose="020B0604020202020204" pitchFamily="34" charset="0"/>
              </a:rPr>
              <a:t>YTD P&amp;L - BANK STATEMENT TOOL</a:t>
            </a:r>
            <a:endParaRPr lang="en-US" sz="2400" b="1">
              <a:solidFill>
                <a:srgbClr val="0057B8"/>
              </a:solidFill>
              <a:effectLst/>
              <a:latin typeface="Arial" panose="020B0604020202020204" pitchFamily="34" charset="0"/>
              <a:ea typeface="Verdana" panose="020B0604030504040204" pitchFamily="34" charset="0"/>
              <a:cs typeface="Arial" panose="020B0604020202020204" pitchFamily="34" charset="0"/>
            </a:endParaRPr>
          </a:p>
        </xdr:txBody>
      </xdr:sp>
    </xdr:grpSp>
    <xdr:clientData/>
  </xdr:twoCellAnchor>
  <xdr:twoCellAnchor>
    <xdr:from>
      <xdr:col>0</xdr:col>
      <xdr:colOff>19050</xdr:colOff>
      <xdr:row>58</xdr:row>
      <xdr:rowOff>190500</xdr:rowOff>
    </xdr:from>
    <xdr:to>
      <xdr:col>10</xdr:col>
      <xdr:colOff>19050</xdr:colOff>
      <xdr:row>62</xdr:row>
      <xdr:rowOff>76200</xdr:rowOff>
    </xdr:to>
    <xdr:grpSp>
      <xdr:nvGrpSpPr>
        <xdr:cNvPr id="10394" name="Group 4">
          <a:extLst>
            <a:ext uri="{FF2B5EF4-FFF2-40B4-BE49-F238E27FC236}">
              <a16:creationId xmlns:a16="http://schemas.microsoft.com/office/drawing/2014/main" id="{62D56C9D-8CF0-8AEA-B23D-AE21A6294C96}"/>
            </a:ext>
          </a:extLst>
        </xdr:cNvPr>
        <xdr:cNvGrpSpPr>
          <a:grpSpLocks noChangeAspect="1"/>
        </xdr:cNvGrpSpPr>
      </xdr:nvGrpSpPr>
      <xdr:grpSpPr bwMode="auto">
        <a:xfrm>
          <a:off x="19050" y="11901920"/>
          <a:ext cx="15683778" cy="665019"/>
          <a:chOff x="300789" y="9792368"/>
          <a:chExt cx="7772400" cy="463884"/>
        </a:xfrm>
      </xdr:grpSpPr>
      <xdr:sp macro="" textlink="">
        <xdr:nvSpPr>
          <xdr:cNvPr id="8" name="Rectangle 7">
            <a:extLst>
              <a:ext uri="{FF2B5EF4-FFF2-40B4-BE49-F238E27FC236}">
                <a16:creationId xmlns:a16="http://schemas.microsoft.com/office/drawing/2014/main" id="{201FB902-DACF-973C-53EA-D2812241C0B0}"/>
              </a:ext>
            </a:extLst>
          </xdr:cNvPr>
          <xdr:cNvSpPr/>
        </xdr:nvSpPr>
        <xdr:spPr>
          <a:xfrm>
            <a:off x="300789" y="9799190"/>
            <a:ext cx="7772400" cy="457062"/>
          </a:xfrm>
          <a:prstGeom prst="rect">
            <a:avLst/>
          </a:prstGeom>
          <a:solidFill>
            <a:srgbClr val="EFEFF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sp macro="" textlink="">
        <xdr:nvSpPr>
          <xdr:cNvPr id="9" name="TextBox 8">
            <a:extLst>
              <a:ext uri="{FF2B5EF4-FFF2-40B4-BE49-F238E27FC236}">
                <a16:creationId xmlns:a16="http://schemas.microsoft.com/office/drawing/2014/main" id="{182AF814-C816-C76E-1777-3FFC36E85F21}"/>
              </a:ext>
            </a:extLst>
          </xdr:cNvPr>
          <xdr:cNvSpPr txBox="1"/>
        </xdr:nvSpPr>
        <xdr:spPr>
          <a:xfrm>
            <a:off x="310227" y="9792368"/>
            <a:ext cx="5714861" cy="4570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109728" rtlCol="0" anchor="ctr" anchorCtr="0"/>
          <a:lstStyle/>
          <a:p>
            <a:pPr>
              <a:lnSpc>
                <a:spcPts val="1600"/>
              </a:lnSpc>
            </a:pPr>
            <a:r>
              <a:rPr lang="en-US" sz="1050">
                <a:solidFill>
                  <a:schemeClr val="tx1"/>
                </a:solidFill>
                <a:latin typeface="Arial" panose="020B0604020202020204" pitchFamily="34" charset="0"/>
                <a:cs typeface="Arial" panose="020B0604020202020204" pitchFamily="34" charset="0"/>
              </a:rPr>
              <a:t>Mortgage Insurance provided by Essent Guaranty, Inc.</a:t>
            </a:r>
            <a:br>
              <a:rPr lang="en-US" sz="1050">
                <a:solidFill>
                  <a:schemeClr val="tx1"/>
                </a:solidFill>
                <a:latin typeface="Arial" panose="020B0604020202020204" pitchFamily="34" charset="0"/>
                <a:cs typeface="Arial" panose="020B0604020202020204" pitchFamily="34" charset="0"/>
              </a:rPr>
            </a:br>
            <a:r>
              <a:rPr lang="en-US" sz="1050">
                <a:solidFill>
                  <a:schemeClr val="tx1"/>
                </a:solidFill>
                <a:latin typeface="Arial" panose="020B0604020202020204" pitchFamily="34" charset="0"/>
                <a:cs typeface="Arial" panose="020B0604020202020204" pitchFamily="34" charset="0"/>
              </a:rPr>
              <a:t>© 2025 Essent Guaranty, Inc., All rights reserved. | essent.us</a:t>
            </a:r>
          </a:p>
        </xdr:txBody>
      </xdr:sp>
      <xdr:sp macro="" textlink="">
        <xdr:nvSpPr>
          <xdr:cNvPr id="11" name="TextBox 10">
            <a:extLst>
              <a:ext uri="{FF2B5EF4-FFF2-40B4-BE49-F238E27FC236}">
                <a16:creationId xmlns:a16="http://schemas.microsoft.com/office/drawing/2014/main" id="{5B0DD669-30A0-F2B0-60F8-E3BFE0DC694A}"/>
              </a:ext>
            </a:extLst>
          </xdr:cNvPr>
          <xdr:cNvSpPr txBox="1"/>
        </xdr:nvSpPr>
        <xdr:spPr>
          <a:xfrm>
            <a:off x="6289359" y="10031132"/>
            <a:ext cx="1731919" cy="1841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Ins="109728" rtlCol="0" anchor="t"/>
          <a:lstStyle/>
          <a:p>
            <a:pPr algn="r"/>
            <a:r>
              <a:rPr lang="en-US" sz="1050">
                <a:solidFill>
                  <a:schemeClr val="tx1"/>
                </a:solidFill>
                <a:latin typeface="Arial" panose="020B0604020202020204" pitchFamily="34" charset="0"/>
                <a:cs typeface="Arial" panose="020B0604020202020204" pitchFamily="34" charset="0"/>
              </a:rPr>
              <a:t>EGI-8627.003 (01/25)</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10</xdr:col>
      <xdr:colOff>40585</xdr:colOff>
      <xdr:row>11</xdr:row>
      <xdr:rowOff>41505</xdr:rowOff>
    </xdr:from>
    <xdr:to>
      <xdr:col>10</xdr:col>
      <xdr:colOff>222681</xdr:colOff>
      <xdr:row>11</xdr:row>
      <xdr:rowOff>137800</xdr:rowOff>
    </xdr:to>
    <xdr:sp macro="" textlink="">
      <xdr:nvSpPr>
        <xdr:cNvPr id="2" name="Left Arrow 1">
          <a:extLst>
            <a:ext uri="{FF2B5EF4-FFF2-40B4-BE49-F238E27FC236}">
              <a16:creationId xmlns:a16="http://schemas.microsoft.com/office/drawing/2014/main" id="{1EC7C54F-6A23-8656-49E6-A9D3B9930BDC}"/>
            </a:ext>
          </a:extLst>
        </xdr:cNvPr>
        <xdr:cNvSpPr/>
      </xdr:nvSpPr>
      <xdr:spPr>
        <a:xfrm>
          <a:off x="7340545" y="2972665"/>
          <a:ext cx="172324" cy="109099"/>
        </a:xfrm>
        <a:prstGeom prst="leftArrow">
          <a:avLst/>
        </a:prstGeom>
        <a:solidFill>
          <a:srgbClr val="FF0000"/>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10</xdr:col>
      <xdr:colOff>47999</xdr:colOff>
      <xdr:row>12</xdr:row>
      <xdr:rowOff>32846</xdr:rowOff>
    </xdr:from>
    <xdr:to>
      <xdr:col>10</xdr:col>
      <xdr:colOff>249754</xdr:colOff>
      <xdr:row>12</xdr:row>
      <xdr:rowOff>137506</xdr:rowOff>
    </xdr:to>
    <xdr:sp macro="" textlink="">
      <xdr:nvSpPr>
        <xdr:cNvPr id="5" name="Left Arrow 4">
          <a:extLst>
            <a:ext uri="{FF2B5EF4-FFF2-40B4-BE49-F238E27FC236}">
              <a16:creationId xmlns:a16="http://schemas.microsoft.com/office/drawing/2014/main" id="{F12D1414-40C1-AA33-4FDE-244DD4BAAA4A}"/>
            </a:ext>
          </a:extLst>
        </xdr:cNvPr>
        <xdr:cNvSpPr/>
      </xdr:nvSpPr>
      <xdr:spPr>
        <a:xfrm>
          <a:off x="7354309" y="2954481"/>
          <a:ext cx="173531" cy="107571"/>
        </a:xfrm>
        <a:prstGeom prst="leftArrow">
          <a:avLst/>
        </a:prstGeom>
        <a:solidFill>
          <a:srgbClr val="FF0000"/>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10</xdr:col>
      <xdr:colOff>5078</xdr:colOff>
      <xdr:row>18</xdr:row>
      <xdr:rowOff>21790</xdr:rowOff>
    </xdr:from>
    <xdr:to>
      <xdr:col>10</xdr:col>
      <xdr:colOff>259271</xdr:colOff>
      <xdr:row>18</xdr:row>
      <xdr:rowOff>144394</xdr:rowOff>
    </xdr:to>
    <xdr:sp macro="" textlink="">
      <xdr:nvSpPr>
        <xdr:cNvPr id="7" name="Left Arrow 6">
          <a:extLst>
            <a:ext uri="{FF2B5EF4-FFF2-40B4-BE49-F238E27FC236}">
              <a16:creationId xmlns:a16="http://schemas.microsoft.com/office/drawing/2014/main" id="{21E26CAF-ADC5-4CC7-437C-5B3A104B9FED}"/>
            </a:ext>
          </a:extLst>
        </xdr:cNvPr>
        <xdr:cNvSpPr/>
      </xdr:nvSpPr>
      <xdr:spPr>
        <a:xfrm>
          <a:off x="7339328" y="3992445"/>
          <a:ext cx="185421" cy="103305"/>
        </a:xfrm>
        <a:prstGeom prst="leftArrow">
          <a:avLst/>
        </a:prstGeom>
        <a:solidFill>
          <a:srgbClr val="FF0000"/>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10</xdr:col>
      <xdr:colOff>39458</xdr:colOff>
      <xdr:row>25</xdr:row>
      <xdr:rowOff>39254</xdr:rowOff>
    </xdr:from>
    <xdr:to>
      <xdr:col>10</xdr:col>
      <xdr:colOff>225970</xdr:colOff>
      <xdr:row>25</xdr:row>
      <xdr:rowOff>153658</xdr:rowOff>
    </xdr:to>
    <xdr:sp macro="" textlink="">
      <xdr:nvSpPr>
        <xdr:cNvPr id="8" name="Left Arrow 7">
          <a:extLst>
            <a:ext uri="{FF2B5EF4-FFF2-40B4-BE49-F238E27FC236}">
              <a16:creationId xmlns:a16="http://schemas.microsoft.com/office/drawing/2014/main" id="{C0EC0258-B25F-5FB1-E2BF-F804CEBC798A}"/>
            </a:ext>
          </a:extLst>
        </xdr:cNvPr>
        <xdr:cNvSpPr/>
      </xdr:nvSpPr>
      <xdr:spPr>
        <a:xfrm>
          <a:off x="7348943" y="5351664"/>
          <a:ext cx="172603" cy="111097"/>
        </a:xfrm>
        <a:prstGeom prst="leftArrow">
          <a:avLst/>
        </a:prstGeom>
        <a:solidFill>
          <a:srgbClr val="FF0000"/>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10</xdr:col>
      <xdr:colOff>45402</xdr:colOff>
      <xdr:row>26</xdr:row>
      <xdr:rowOff>8487</xdr:rowOff>
    </xdr:from>
    <xdr:to>
      <xdr:col>10</xdr:col>
      <xdr:colOff>248372</xdr:colOff>
      <xdr:row>26</xdr:row>
      <xdr:rowOff>128791</xdr:rowOff>
    </xdr:to>
    <xdr:sp macro="" textlink="">
      <xdr:nvSpPr>
        <xdr:cNvPr id="9" name="Left Arrow 8">
          <a:extLst>
            <a:ext uri="{FF2B5EF4-FFF2-40B4-BE49-F238E27FC236}">
              <a16:creationId xmlns:a16="http://schemas.microsoft.com/office/drawing/2014/main" id="{48B2E0BF-0E7B-2E59-1F17-A65FCD7A0473}"/>
            </a:ext>
          </a:extLst>
        </xdr:cNvPr>
        <xdr:cNvSpPr/>
      </xdr:nvSpPr>
      <xdr:spPr>
        <a:xfrm>
          <a:off x="7342187" y="5755237"/>
          <a:ext cx="172083" cy="109368"/>
        </a:xfrm>
        <a:prstGeom prst="leftArrow">
          <a:avLst/>
        </a:prstGeom>
        <a:solidFill>
          <a:srgbClr val="FF0000"/>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10</xdr:col>
      <xdr:colOff>39370</xdr:colOff>
      <xdr:row>19</xdr:row>
      <xdr:rowOff>45085</xdr:rowOff>
    </xdr:from>
    <xdr:to>
      <xdr:col>10</xdr:col>
      <xdr:colOff>254647</xdr:colOff>
      <xdr:row>19</xdr:row>
      <xdr:rowOff>168912</xdr:rowOff>
    </xdr:to>
    <xdr:sp macro="" textlink="">
      <xdr:nvSpPr>
        <xdr:cNvPr id="15" name="Left Arrow 1">
          <a:extLst>
            <a:ext uri="{FF2B5EF4-FFF2-40B4-BE49-F238E27FC236}">
              <a16:creationId xmlns:a16="http://schemas.microsoft.com/office/drawing/2014/main" id="{DA390C81-9F27-FB59-5B22-C4D9E2A02300}"/>
            </a:ext>
          </a:extLst>
        </xdr:cNvPr>
        <xdr:cNvSpPr/>
      </xdr:nvSpPr>
      <xdr:spPr>
        <a:xfrm>
          <a:off x="7334250" y="4429125"/>
          <a:ext cx="172324" cy="109099"/>
        </a:xfrm>
        <a:prstGeom prst="leftArrow">
          <a:avLst/>
        </a:prstGeom>
        <a:solidFill>
          <a:srgbClr val="FF0000"/>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0</xdr:col>
      <xdr:colOff>85725</xdr:colOff>
      <xdr:row>0</xdr:row>
      <xdr:rowOff>9525</xdr:rowOff>
    </xdr:from>
    <xdr:to>
      <xdr:col>11</xdr:col>
      <xdr:colOff>1000125</xdr:colOff>
      <xdr:row>1</xdr:row>
      <xdr:rowOff>838200</xdr:rowOff>
    </xdr:to>
    <xdr:grpSp>
      <xdr:nvGrpSpPr>
        <xdr:cNvPr id="13161" name="Group 2">
          <a:extLst>
            <a:ext uri="{FF2B5EF4-FFF2-40B4-BE49-F238E27FC236}">
              <a16:creationId xmlns:a16="http://schemas.microsoft.com/office/drawing/2014/main" id="{02E431D7-C32F-3408-1A96-6CC30894DE35}"/>
            </a:ext>
          </a:extLst>
        </xdr:cNvPr>
        <xdr:cNvGrpSpPr>
          <a:grpSpLocks noChangeAspect="1"/>
        </xdr:cNvGrpSpPr>
      </xdr:nvGrpSpPr>
      <xdr:grpSpPr bwMode="auto">
        <a:xfrm>
          <a:off x="85725" y="9525"/>
          <a:ext cx="8439150" cy="990600"/>
          <a:chOff x="1776268" y="-2173"/>
          <a:chExt cx="5564443" cy="579867"/>
        </a:xfrm>
      </xdr:grpSpPr>
      <xdr:pic>
        <xdr:nvPicPr>
          <xdr:cNvPr id="13166" name="Picture 40">
            <a:extLst>
              <a:ext uri="{FF2B5EF4-FFF2-40B4-BE49-F238E27FC236}">
                <a16:creationId xmlns:a16="http://schemas.microsoft.com/office/drawing/2014/main" id="{FA508E7F-5672-5729-F6F5-C6B8520A52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9301" r="2255"/>
          <a:stretch>
            <a:fillRect/>
          </a:stretch>
        </xdr:blipFill>
        <xdr:spPr bwMode="auto">
          <a:xfrm>
            <a:off x="1776268" y="0"/>
            <a:ext cx="5564443" cy="5776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TextBox 5">
            <a:extLst>
              <a:ext uri="{FF2B5EF4-FFF2-40B4-BE49-F238E27FC236}">
                <a16:creationId xmlns:a16="http://schemas.microsoft.com/office/drawing/2014/main" id="{7EB90640-4056-CD10-E2DA-89AE24F37E53}"/>
              </a:ext>
            </a:extLst>
          </xdr:cNvPr>
          <xdr:cNvSpPr txBox="1"/>
        </xdr:nvSpPr>
        <xdr:spPr>
          <a:xfrm>
            <a:off x="1776268" y="-2173"/>
            <a:ext cx="2612650" cy="5631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rtlCol="0" anchor="ctr" anchorCtr="0"/>
          <a:lstStyle/>
          <a:p>
            <a:pPr rtl="0"/>
            <a:r>
              <a:rPr lang="en-US" sz="1800" b="1" i="0" u="none" strike="noStrike">
                <a:solidFill>
                  <a:srgbClr val="0057B8"/>
                </a:solidFill>
                <a:effectLst/>
                <a:latin typeface="Arial" panose="020B0604020202020204" pitchFamily="34" charset="0"/>
                <a:ea typeface="Verdana" panose="020B0604030504040204" pitchFamily="34" charset="0"/>
                <a:cs typeface="Arial" panose="020B0604020202020204" pitchFamily="34" charset="0"/>
              </a:rPr>
              <a:t>TREND ANALYSIS CALCULATOR</a:t>
            </a:r>
            <a:endParaRPr lang="en-US" sz="1800" b="1">
              <a:solidFill>
                <a:srgbClr val="0057B8"/>
              </a:solidFill>
              <a:effectLst/>
              <a:latin typeface="Arial" panose="020B0604020202020204" pitchFamily="34" charset="0"/>
              <a:ea typeface="Verdana" panose="020B0604030504040204" pitchFamily="34" charset="0"/>
              <a:cs typeface="Arial" panose="020B0604020202020204" pitchFamily="34" charset="0"/>
            </a:endParaRPr>
          </a:p>
        </xdr:txBody>
      </xdr:sp>
    </xdr:grpSp>
    <xdr:clientData/>
  </xdr:twoCellAnchor>
  <xdr:twoCellAnchor>
    <xdr:from>
      <xdr:col>0</xdr:col>
      <xdr:colOff>0</xdr:colOff>
      <xdr:row>36</xdr:row>
      <xdr:rowOff>66675</xdr:rowOff>
    </xdr:from>
    <xdr:to>
      <xdr:col>12</xdr:col>
      <xdr:colOff>28575</xdr:colOff>
      <xdr:row>40</xdr:row>
      <xdr:rowOff>66675</xdr:rowOff>
    </xdr:to>
    <xdr:grpSp>
      <xdr:nvGrpSpPr>
        <xdr:cNvPr id="13162" name="Group 9">
          <a:extLst>
            <a:ext uri="{FF2B5EF4-FFF2-40B4-BE49-F238E27FC236}">
              <a16:creationId xmlns:a16="http://schemas.microsoft.com/office/drawing/2014/main" id="{87536EEE-E0DE-6093-0E23-50F67879C773}"/>
            </a:ext>
          </a:extLst>
        </xdr:cNvPr>
        <xdr:cNvGrpSpPr>
          <a:grpSpLocks noChangeAspect="1"/>
        </xdr:cNvGrpSpPr>
      </xdr:nvGrpSpPr>
      <xdr:grpSpPr bwMode="auto">
        <a:xfrm>
          <a:off x="0" y="7858125"/>
          <a:ext cx="8553450" cy="676275"/>
          <a:chOff x="300789" y="9792368"/>
          <a:chExt cx="7772400" cy="463884"/>
        </a:xfrm>
      </xdr:grpSpPr>
      <xdr:sp macro="" textlink="">
        <xdr:nvSpPr>
          <xdr:cNvPr id="12" name="Rectangle 11">
            <a:extLst>
              <a:ext uri="{FF2B5EF4-FFF2-40B4-BE49-F238E27FC236}">
                <a16:creationId xmlns:a16="http://schemas.microsoft.com/office/drawing/2014/main" id="{2D452D63-1DAC-A2BD-AC26-1368F544C99D}"/>
              </a:ext>
            </a:extLst>
          </xdr:cNvPr>
          <xdr:cNvSpPr/>
        </xdr:nvSpPr>
        <xdr:spPr>
          <a:xfrm>
            <a:off x="300789" y="9798902"/>
            <a:ext cx="7772400" cy="457350"/>
          </a:xfrm>
          <a:prstGeom prst="rect">
            <a:avLst/>
          </a:prstGeom>
          <a:solidFill>
            <a:srgbClr val="EFEFF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sp macro="" textlink="">
        <xdr:nvSpPr>
          <xdr:cNvPr id="16" name="TextBox 15">
            <a:extLst>
              <a:ext uri="{FF2B5EF4-FFF2-40B4-BE49-F238E27FC236}">
                <a16:creationId xmlns:a16="http://schemas.microsoft.com/office/drawing/2014/main" id="{FF1EE656-7845-CFB7-BA5B-76FF97EE2F90}"/>
              </a:ext>
            </a:extLst>
          </xdr:cNvPr>
          <xdr:cNvSpPr txBox="1"/>
        </xdr:nvSpPr>
        <xdr:spPr>
          <a:xfrm>
            <a:off x="309444" y="9792368"/>
            <a:ext cx="5712454" cy="457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109728" rtlCol="0" anchor="ctr" anchorCtr="0"/>
          <a:lstStyle/>
          <a:p>
            <a:pPr>
              <a:lnSpc>
                <a:spcPts val="1600"/>
              </a:lnSpc>
            </a:pPr>
            <a:r>
              <a:rPr lang="en-US" sz="1050">
                <a:solidFill>
                  <a:schemeClr val="tx1"/>
                </a:solidFill>
                <a:latin typeface="Arial" panose="020B0604020202020204" pitchFamily="34" charset="0"/>
                <a:cs typeface="Arial" panose="020B0604020202020204" pitchFamily="34" charset="0"/>
              </a:rPr>
              <a:t>Mortgage Insurance provided by Essent Guaranty, Inc.</a:t>
            </a:r>
            <a:br>
              <a:rPr lang="en-US" sz="1050">
                <a:solidFill>
                  <a:schemeClr val="tx1"/>
                </a:solidFill>
                <a:latin typeface="Arial" panose="020B0604020202020204" pitchFamily="34" charset="0"/>
                <a:cs typeface="Arial" panose="020B0604020202020204" pitchFamily="34" charset="0"/>
              </a:rPr>
            </a:br>
            <a:r>
              <a:rPr lang="en-US" sz="1050">
                <a:solidFill>
                  <a:schemeClr val="tx1"/>
                </a:solidFill>
                <a:latin typeface="Arial" panose="020B0604020202020204" pitchFamily="34" charset="0"/>
                <a:cs typeface="Arial" panose="020B0604020202020204" pitchFamily="34" charset="0"/>
              </a:rPr>
              <a:t>© 2025 Essent Guaranty, Inc., All rights reserved. | essent.us</a:t>
            </a:r>
          </a:p>
        </xdr:txBody>
      </xdr:sp>
      <xdr:sp macro="" textlink="">
        <xdr:nvSpPr>
          <xdr:cNvPr id="17" name="TextBox 16">
            <a:extLst>
              <a:ext uri="{FF2B5EF4-FFF2-40B4-BE49-F238E27FC236}">
                <a16:creationId xmlns:a16="http://schemas.microsoft.com/office/drawing/2014/main" id="{5DF44FE6-BA67-86E7-FA66-54A950299438}"/>
              </a:ext>
            </a:extLst>
          </xdr:cNvPr>
          <xdr:cNvSpPr txBox="1"/>
        </xdr:nvSpPr>
        <xdr:spPr>
          <a:xfrm>
            <a:off x="6290211" y="10027577"/>
            <a:ext cx="1731047" cy="1894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Ins="109728" rtlCol="0" anchor="t"/>
          <a:lstStyle/>
          <a:p>
            <a:pPr algn="r"/>
            <a:r>
              <a:rPr lang="en-US" sz="1050">
                <a:solidFill>
                  <a:schemeClr val="tx1"/>
                </a:solidFill>
                <a:latin typeface="Arial" panose="020B0604020202020204" pitchFamily="34" charset="0"/>
                <a:cs typeface="Arial" panose="020B0604020202020204" pitchFamily="34" charset="0"/>
              </a:rPr>
              <a:t>EGI-8627.003 (01/25)</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190500</xdr:colOff>
      <xdr:row>0</xdr:row>
      <xdr:rowOff>28575</xdr:rowOff>
    </xdr:from>
    <xdr:to>
      <xdr:col>10</xdr:col>
      <xdr:colOff>19050</xdr:colOff>
      <xdr:row>0</xdr:row>
      <xdr:rowOff>1009650</xdr:rowOff>
    </xdr:to>
    <xdr:grpSp>
      <xdr:nvGrpSpPr>
        <xdr:cNvPr id="21566" name="Group 3">
          <a:extLst>
            <a:ext uri="{FF2B5EF4-FFF2-40B4-BE49-F238E27FC236}">
              <a16:creationId xmlns:a16="http://schemas.microsoft.com/office/drawing/2014/main" id="{AB986A11-5772-0413-47B9-138304ECDB35}"/>
            </a:ext>
          </a:extLst>
        </xdr:cNvPr>
        <xdr:cNvGrpSpPr>
          <a:grpSpLocks noChangeAspect="1"/>
        </xdr:cNvGrpSpPr>
      </xdr:nvGrpSpPr>
      <xdr:grpSpPr bwMode="auto">
        <a:xfrm>
          <a:off x="180975" y="28575"/>
          <a:ext cx="18249900" cy="971550"/>
          <a:chOff x="-4220895" y="0"/>
          <a:chExt cx="12076430" cy="577694"/>
        </a:xfrm>
      </xdr:grpSpPr>
      <xdr:pic>
        <xdr:nvPicPr>
          <xdr:cNvPr id="21571" name="Picture 40">
            <a:extLst>
              <a:ext uri="{FF2B5EF4-FFF2-40B4-BE49-F238E27FC236}">
                <a16:creationId xmlns:a16="http://schemas.microsoft.com/office/drawing/2014/main" id="{6E78BC12-25D7-123A-2D0A-591689B24F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8766" r="2255"/>
          <a:stretch>
            <a:fillRect/>
          </a:stretch>
        </xdr:blipFill>
        <xdr:spPr bwMode="auto">
          <a:xfrm>
            <a:off x="621592" y="0"/>
            <a:ext cx="7233943" cy="5776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9" name="TextBox 8">
            <a:extLst>
              <a:ext uri="{FF2B5EF4-FFF2-40B4-BE49-F238E27FC236}">
                <a16:creationId xmlns:a16="http://schemas.microsoft.com/office/drawing/2014/main" id="{BF048DFB-ED25-D28E-AEAC-23330517E56C}"/>
              </a:ext>
            </a:extLst>
          </xdr:cNvPr>
          <xdr:cNvSpPr txBox="1"/>
        </xdr:nvSpPr>
        <xdr:spPr>
          <a:xfrm>
            <a:off x="-4220895" y="11327"/>
            <a:ext cx="10841054" cy="5607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rtlCol="0" anchor="ctr" anchorCtr="0"/>
          <a:lstStyle/>
          <a:p>
            <a:pPr rtl="0"/>
            <a:r>
              <a:rPr lang="en-US" sz="2400" b="1" i="0" u="none" strike="noStrike">
                <a:solidFill>
                  <a:srgbClr val="0057B8"/>
                </a:solidFill>
                <a:effectLst/>
                <a:latin typeface="Arial" panose="020B0604020202020204" pitchFamily="34" charset="0"/>
                <a:ea typeface="Verdana" panose="020B0604030504040204" pitchFamily="34" charset="0"/>
                <a:cs typeface="Arial" panose="020B0604020202020204" pitchFamily="34" charset="0"/>
              </a:rPr>
              <a:t>USING BUSINESS ASSETS FOR DOWN PAYMENT, CLOSING COSTS AND FINANCIAL RESERVES</a:t>
            </a:r>
            <a:endParaRPr lang="en-US" sz="2400" b="1">
              <a:solidFill>
                <a:srgbClr val="0057B8"/>
              </a:solidFill>
              <a:effectLst/>
              <a:latin typeface="Arial" panose="020B0604020202020204" pitchFamily="34" charset="0"/>
              <a:ea typeface="Verdana" panose="020B0604030504040204" pitchFamily="34" charset="0"/>
              <a:cs typeface="Arial" panose="020B0604020202020204" pitchFamily="34" charset="0"/>
            </a:endParaRPr>
          </a:p>
        </xdr:txBody>
      </xdr:sp>
    </xdr:grpSp>
    <xdr:clientData/>
  </xdr:twoCellAnchor>
  <xdr:twoCellAnchor>
    <xdr:from>
      <xdr:col>0</xdr:col>
      <xdr:colOff>171450</xdr:colOff>
      <xdr:row>40</xdr:row>
      <xdr:rowOff>38100</xdr:rowOff>
    </xdr:from>
    <xdr:to>
      <xdr:col>10</xdr:col>
      <xdr:colOff>47625</xdr:colOff>
      <xdr:row>44</xdr:row>
      <xdr:rowOff>38100</xdr:rowOff>
    </xdr:to>
    <xdr:grpSp>
      <xdr:nvGrpSpPr>
        <xdr:cNvPr id="21567" name="Group 9">
          <a:extLst>
            <a:ext uri="{FF2B5EF4-FFF2-40B4-BE49-F238E27FC236}">
              <a16:creationId xmlns:a16="http://schemas.microsoft.com/office/drawing/2014/main" id="{CF0A8EF0-7E4F-6C1C-7DC9-C2C0589B018F}"/>
            </a:ext>
          </a:extLst>
        </xdr:cNvPr>
        <xdr:cNvGrpSpPr>
          <a:grpSpLocks noChangeAspect="1"/>
        </xdr:cNvGrpSpPr>
      </xdr:nvGrpSpPr>
      <xdr:grpSpPr bwMode="auto">
        <a:xfrm>
          <a:off x="171450" y="9344025"/>
          <a:ext cx="18288000" cy="685800"/>
          <a:chOff x="300789" y="9792368"/>
          <a:chExt cx="7772400" cy="463884"/>
        </a:xfrm>
      </xdr:grpSpPr>
      <xdr:sp macro="" textlink="">
        <xdr:nvSpPr>
          <xdr:cNvPr id="11" name="Rectangle 10">
            <a:extLst>
              <a:ext uri="{FF2B5EF4-FFF2-40B4-BE49-F238E27FC236}">
                <a16:creationId xmlns:a16="http://schemas.microsoft.com/office/drawing/2014/main" id="{B18BF182-7286-5183-5435-1EE867BAFBA6}"/>
              </a:ext>
            </a:extLst>
          </xdr:cNvPr>
          <xdr:cNvSpPr/>
        </xdr:nvSpPr>
        <xdr:spPr>
          <a:xfrm>
            <a:off x="300789" y="9798811"/>
            <a:ext cx="7772400" cy="457441"/>
          </a:xfrm>
          <a:prstGeom prst="rect">
            <a:avLst/>
          </a:prstGeom>
          <a:solidFill>
            <a:srgbClr val="EFEFF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sp macro="" textlink="">
        <xdr:nvSpPr>
          <xdr:cNvPr id="12" name="TextBox 11">
            <a:extLst>
              <a:ext uri="{FF2B5EF4-FFF2-40B4-BE49-F238E27FC236}">
                <a16:creationId xmlns:a16="http://schemas.microsoft.com/office/drawing/2014/main" id="{8169D86B-267C-71C9-C0C5-5747B7A1D1BA}"/>
              </a:ext>
            </a:extLst>
          </xdr:cNvPr>
          <xdr:cNvSpPr txBox="1"/>
        </xdr:nvSpPr>
        <xdr:spPr>
          <a:xfrm>
            <a:off x="308885" y="9792368"/>
            <a:ext cx="5715953" cy="4574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109728" rtlCol="0" anchor="ctr" anchorCtr="0"/>
          <a:lstStyle/>
          <a:p>
            <a:pPr>
              <a:lnSpc>
                <a:spcPts val="1600"/>
              </a:lnSpc>
            </a:pPr>
            <a:r>
              <a:rPr lang="en-US" sz="1050">
                <a:solidFill>
                  <a:schemeClr val="tx1"/>
                </a:solidFill>
                <a:latin typeface="Arial" panose="020B0604020202020204" pitchFamily="34" charset="0"/>
                <a:cs typeface="Arial" panose="020B0604020202020204" pitchFamily="34" charset="0"/>
              </a:rPr>
              <a:t>Mortgage Insurance provided by Essent Guaranty, Inc.</a:t>
            </a:r>
            <a:br>
              <a:rPr lang="en-US" sz="1050">
                <a:solidFill>
                  <a:schemeClr val="tx1"/>
                </a:solidFill>
                <a:latin typeface="Arial" panose="020B0604020202020204" pitchFamily="34" charset="0"/>
                <a:cs typeface="Arial" panose="020B0604020202020204" pitchFamily="34" charset="0"/>
              </a:rPr>
            </a:br>
            <a:r>
              <a:rPr lang="en-US" sz="1050">
                <a:solidFill>
                  <a:schemeClr val="tx1"/>
                </a:solidFill>
                <a:latin typeface="Arial" panose="020B0604020202020204" pitchFamily="34" charset="0"/>
                <a:cs typeface="Arial" panose="020B0604020202020204" pitchFamily="34" charset="0"/>
              </a:rPr>
              <a:t>© 2025 Essent Guaranty, Inc., All rights reserved. | essent.us</a:t>
            </a:r>
          </a:p>
        </xdr:txBody>
      </xdr:sp>
      <xdr:sp macro="" textlink="">
        <xdr:nvSpPr>
          <xdr:cNvPr id="13" name="TextBox 12">
            <a:extLst>
              <a:ext uri="{FF2B5EF4-FFF2-40B4-BE49-F238E27FC236}">
                <a16:creationId xmlns:a16="http://schemas.microsoft.com/office/drawing/2014/main" id="{D8892769-7AF7-34DA-E355-5F5D6192403B}"/>
              </a:ext>
            </a:extLst>
          </xdr:cNvPr>
          <xdr:cNvSpPr txBox="1"/>
        </xdr:nvSpPr>
        <xdr:spPr>
          <a:xfrm>
            <a:off x="6292014" y="10030753"/>
            <a:ext cx="1728549" cy="186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Ins="109728" rtlCol="0" anchor="t"/>
          <a:lstStyle/>
          <a:p>
            <a:pPr algn="r"/>
            <a:r>
              <a:rPr lang="en-US" sz="1050">
                <a:solidFill>
                  <a:schemeClr val="tx1"/>
                </a:solidFill>
                <a:latin typeface="Arial" panose="020B0604020202020204" pitchFamily="34" charset="0"/>
                <a:cs typeface="Arial" panose="020B0604020202020204" pitchFamily="34" charset="0"/>
              </a:rPr>
              <a:t>EGI-8627.003 (01/25)</a:t>
            </a:r>
          </a:p>
        </xdr:txBody>
      </xdr: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3632B8-0FD3-497D-A315-4915D296B57F}">
  <sheetPr codeName="Sheet5"/>
  <dimension ref="A1:Z121"/>
  <sheetViews>
    <sheetView showGridLines="0" tabSelected="1" zoomScaleNormal="100" zoomScaleSheetLayoutView="85" workbookViewId="0">
      <selection activeCell="H15" sqref="H14:I15"/>
    </sheetView>
  </sheetViews>
  <sheetFormatPr defaultColWidth="8.7109375" defaultRowHeight="12.75" x14ac:dyDescent="0.2"/>
  <cols>
    <col min="1" max="1" width="6.7109375" style="39" bestFit="1" customWidth="1"/>
    <col min="2" max="2" width="4.7109375" style="5" customWidth="1"/>
    <col min="3" max="3" width="61.28515625" style="39" customWidth="1"/>
    <col min="4" max="4" width="2.28515625" style="48" bestFit="1" customWidth="1"/>
    <col min="5" max="5" width="14.42578125" style="48" customWidth="1"/>
    <col min="6" max="6" width="9.42578125" style="48" customWidth="1"/>
    <col min="7" max="7" width="7.42578125" style="164" bestFit="1" customWidth="1"/>
    <col min="8" max="8" width="3.7109375" style="48" customWidth="1"/>
    <col min="9" max="9" width="15.7109375" style="39" customWidth="1"/>
    <col min="10" max="10" width="7.42578125" style="164" bestFit="1" customWidth="1"/>
    <col min="11" max="11" width="14.42578125" style="48" customWidth="1"/>
    <col min="12" max="12" width="9.42578125" style="48" customWidth="1"/>
    <col min="13" max="13" width="7.42578125" style="164" bestFit="1" customWidth="1"/>
    <col min="14" max="14" width="3.7109375" style="164" customWidth="1"/>
    <col min="15" max="15" width="16.7109375" style="39" customWidth="1"/>
    <col min="16" max="16" width="1.42578125" style="2" hidden="1" customWidth="1"/>
    <col min="17" max="27" width="9.28515625" style="39" customWidth="1"/>
    <col min="28" max="16384" width="8.7109375" style="39"/>
  </cols>
  <sheetData>
    <row r="1" spans="2:26" ht="4.5" customHeight="1" x14ac:dyDescent="0.2">
      <c r="N1" s="39"/>
    </row>
    <row r="2" spans="2:26" s="1" customFormat="1" ht="76.349999999999994" customHeight="1" x14ac:dyDescent="0.2">
      <c r="B2" s="353"/>
      <c r="C2" s="354"/>
      <c r="D2" s="354"/>
      <c r="E2" s="354"/>
      <c r="F2" s="354"/>
      <c r="G2" s="354"/>
      <c r="H2" s="354"/>
      <c r="I2" s="354"/>
      <c r="J2" s="354"/>
      <c r="K2" s="354"/>
      <c r="L2" s="354"/>
      <c r="M2" s="354"/>
      <c r="N2" s="354"/>
      <c r="O2" s="354"/>
      <c r="P2" s="2"/>
    </row>
    <row r="3" spans="2:26" ht="72.75" customHeight="1" x14ac:dyDescent="0.2">
      <c r="B3" s="355" t="s">
        <v>0</v>
      </c>
      <c r="C3" s="356"/>
      <c r="D3" s="356"/>
      <c r="E3" s="356"/>
      <c r="F3" s="356"/>
      <c r="G3" s="356"/>
      <c r="H3" s="356"/>
      <c r="I3" s="356"/>
      <c r="J3" s="356"/>
      <c r="K3" s="356"/>
      <c r="L3" s="356"/>
      <c r="M3" s="356"/>
      <c r="N3" s="356"/>
      <c r="O3" s="356"/>
      <c r="P3" s="357"/>
    </row>
    <row r="4" spans="2:26" ht="24.75" customHeight="1" thickBot="1" x14ac:dyDescent="0.25">
      <c r="B4" s="358" t="s">
        <v>1</v>
      </c>
      <c r="C4" s="358"/>
      <c r="D4" s="26"/>
      <c r="E4" s="26"/>
      <c r="G4" s="165"/>
      <c r="H4" s="359" t="s">
        <v>2</v>
      </c>
      <c r="I4" s="359"/>
      <c r="J4" s="359"/>
      <c r="K4" s="359"/>
      <c r="L4" s="359"/>
      <c r="M4" s="359"/>
      <c r="N4" s="359"/>
      <c r="O4" s="359"/>
      <c r="P4" s="27"/>
    </row>
    <row r="5" spans="2:26" ht="19.5" customHeight="1" thickBot="1" x14ac:dyDescent="0.25">
      <c r="B5" s="360"/>
      <c r="C5" s="360"/>
      <c r="D5" s="360"/>
      <c r="E5" s="360"/>
      <c r="F5" s="28"/>
      <c r="G5" s="28"/>
      <c r="H5" s="360" t="s">
        <v>3</v>
      </c>
      <c r="I5" s="360"/>
      <c r="J5" s="360"/>
      <c r="K5" s="360"/>
      <c r="L5" s="360"/>
      <c r="M5" s="360"/>
      <c r="N5" s="360"/>
      <c r="O5" s="360"/>
      <c r="P5" s="361"/>
      <c r="Q5" s="361"/>
      <c r="R5" s="361"/>
      <c r="S5" s="361"/>
      <c r="T5" s="361"/>
      <c r="U5" s="361"/>
      <c r="V5" s="361"/>
      <c r="W5" s="361"/>
      <c r="X5" s="361"/>
      <c r="Y5" s="361"/>
      <c r="Z5" s="27"/>
    </row>
    <row r="6" spans="2:26" s="166" customFormat="1" ht="31.5" customHeight="1" x14ac:dyDescent="0.2">
      <c r="B6" s="363" t="s">
        <v>4</v>
      </c>
      <c r="C6" s="364"/>
      <c r="D6" s="364"/>
      <c r="E6" s="364"/>
      <c r="F6" s="364"/>
      <c r="G6" s="364"/>
      <c r="H6" s="364"/>
      <c r="I6" s="364"/>
      <c r="J6" s="364"/>
      <c r="K6" s="364"/>
      <c r="L6" s="364"/>
      <c r="M6" s="364"/>
      <c r="N6" s="364"/>
      <c r="O6" s="364"/>
      <c r="P6" s="364"/>
    </row>
    <row r="7" spans="2:26" x14ac:dyDescent="0.2">
      <c r="B7" s="365" t="s">
        <v>5</v>
      </c>
      <c r="C7" s="366"/>
    </row>
    <row r="8" spans="2:26" s="29" customFormat="1" ht="15" x14ac:dyDescent="0.2">
      <c r="B8" s="366"/>
      <c r="C8" s="366"/>
      <c r="D8" s="65"/>
      <c r="E8" s="65"/>
      <c r="F8" s="65"/>
      <c r="G8" s="167"/>
      <c r="H8" s="372" t="s">
        <v>6</v>
      </c>
      <c r="I8" s="372"/>
      <c r="J8" s="167"/>
      <c r="K8" s="65"/>
      <c r="L8" s="65"/>
      <c r="M8" s="167"/>
      <c r="N8" s="372" t="s">
        <v>7</v>
      </c>
      <c r="O8" s="372"/>
      <c r="R8" s="168"/>
      <c r="S8" s="168"/>
    </row>
    <row r="9" spans="2:26" s="29" customFormat="1" ht="15" x14ac:dyDescent="0.2">
      <c r="B9" s="366"/>
      <c r="C9" s="366"/>
      <c r="D9" s="65"/>
      <c r="E9" s="65"/>
      <c r="F9" s="65"/>
      <c r="G9" s="6"/>
      <c r="H9" s="65"/>
      <c r="I9" s="169" t="s">
        <v>3</v>
      </c>
      <c r="J9" s="6"/>
      <c r="K9" s="65"/>
      <c r="L9" s="65"/>
      <c r="M9" s="6"/>
      <c r="N9" s="6"/>
      <c r="O9" s="169"/>
      <c r="P9" s="170"/>
      <c r="R9" s="171"/>
      <c r="S9" s="171"/>
    </row>
    <row r="10" spans="2:26" s="29" customFormat="1" ht="16.5" thickBot="1" x14ac:dyDescent="0.3">
      <c r="B10" s="373" t="s">
        <v>8</v>
      </c>
      <c r="C10" s="373"/>
      <c r="D10" s="374"/>
      <c r="E10" s="374"/>
      <c r="F10" s="374"/>
      <c r="G10" s="374"/>
      <c r="H10" s="374"/>
      <c r="I10" s="374"/>
      <c r="J10" s="69"/>
      <c r="K10" s="69"/>
      <c r="L10" s="69"/>
      <c r="M10" s="173"/>
      <c r="N10" s="173"/>
      <c r="O10" s="375"/>
      <c r="P10" s="375"/>
      <c r="R10" s="171"/>
      <c r="S10" s="171"/>
      <c r="T10" s="171"/>
    </row>
    <row r="11" spans="2:26" s="29" customFormat="1" ht="16.5" thickBot="1" x14ac:dyDescent="0.3">
      <c r="B11" s="175">
        <v>1</v>
      </c>
      <c r="C11" s="29" t="s">
        <v>9</v>
      </c>
      <c r="D11" s="65"/>
      <c r="E11" s="65"/>
      <c r="F11" s="65"/>
      <c r="G11" s="176"/>
      <c r="H11" s="371">
        <v>0</v>
      </c>
      <c r="I11" s="362"/>
      <c r="J11" s="176"/>
      <c r="K11" s="65"/>
      <c r="L11" s="65"/>
      <c r="M11" s="176"/>
      <c r="N11" s="371">
        <v>0</v>
      </c>
      <c r="O11" s="371"/>
      <c r="Q11" s="177"/>
      <c r="R11" s="171" t="s">
        <v>3</v>
      </c>
      <c r="S11" s="171"/>
      <c r="T11" s="171"/>
    </row>
    <row r="12" spans="2:26" s="29" customFormat="1" ht="15.75" x14ac:dyDescent="0.25">
      <c r="B12" s="178"/>
      <c r="C12" s="179" t="s">
        <v>10</v>
      </c>
      <c r="D12" s="65"/>
      <c r="E12" s="65"/>
      <c r="F12" s="65"/>
      <c r="G12" s="176"/>
      <c r="H12" s="367">
        <f>SUM(H11:H11)</f>
        <v>0</v>
      </c>
      <c r="I12" s="368"/>
      <c r="J12" s="176"/>
      <c r="K12" s="65"/>
      <c r="L12" s="65"/>
      <c r="M12" s="176"/>
      <c r="N12" s="367">
        <f>SUM(N11:N11)</f>
        <v>0</v>
      </c>
      <c r="O12" s="369"/>
      <c r="Q12" s="177"/>
      <c r="R12" s="171">
        <v>0</v>
      </c>
      <c r="S12" s="171"/>
      <c r="T12" s="171"/>
    </row>
    <row r="13" spans="2:26" s="29" customFormat="1" ht="16.5" thickBot="1" x14ac:dyDescent="0.3">
      <c r="B13" s="180" t="s">
        <v>11</v>
      </c>
      <c r="C13" s="174"/>
      <c r="D13" s="181"/>
      <c r="E13" s="181"/>
      <c r="F13" s="181"/>
      <c r="G13" s="182"/>
      <c r="H13" s="181"/>
      <c r="I13" s="183"/>
      <c r="J13" s="182"/>
      <c r="K13" s="181"/>
      <c r="L13" s="181"/>
      <c r="M13" s="182"/>
      <c r="N13" s="182"/>
      <c r="O13" s="370"/>
      <c r="P13" s="370"/>
      <c r="Q13" s="177"/>
      <c r="R13" s="184">
        <v>0.26</v>
      </c>
      <c r="S13" s="171"/>
      <c r="T13" s="171"/>
    </row>
    <row r="14" spans="2:26" s="29" customFormat="1" ht="16.5" thickBot="1" x14ac:dyDescent="0.3">
      <c r="B14" s="175">
        <v>1</v>
      </c>
      <c r="C14" s="29" t="s">
        <v>12</v>
      </c>
      <c r="D14" s="185" t="s">
        <v>3</v>
      </c>
      <c r="E14" s="185"/>
      <c r="F14" s="185"/>
      <c r="G14" s="176" t="s">
        <v>3</v>
      </c>
      <c r="H14" s="371">
        <v>0</v>
      </c>
      <c r="I14" s="371"/>
      <c r="J14" s="176" t="s">
        <v>3</v>
      </c>
      <c r="K14" s="185"/>
      <c r="L14" s="185"/>
      <c r="M14" s="176" t="s">
        <v>3</v>
      </c>
      <c r="N14" s="371">
        <v>0</v>
      </c>
      <c r="O14" s="371"/>
      <c r="P14" s="29" t="s">
        <v>3</v>
      </c>
      <c r="Q14" s="177"/>
      <c r="R14" s="171">
        <v>0.27</v>
      </c>
      <c r="S14" s="171"/>
      <c r="T14" s="171"/>
      <c r="U14" s="177"/>
      <c r="V14" s="177"/>
      <c r="W14" s="177"/>
      <c r="X14" s="177"/>
    </row>
    <row r="15" spans="2:26" s="29" customFormat="1" ht="16.5" thickBot="1" x14ac:dyDescent="0.3">
      <c r="B15" s="175">
        <v>2</v>
      </c>
      <c r="C15" s="29" t="s">
        <v>13</v>
      </c>
      <c r="D15" s="185" t="s">
        <v>3</v>
      </c>
      <c r="E15" s="185"/>
      <c r="F15" s="185"/>
      <c r="G15" s="176" t="s">
        <v>3</v>
      </c>
      <c r="H15" s="371">
        <v>0</v>
      </c>
      <c r="I15" s="371"/>
      <c r="J15" s="176" t="s">
        <v>3</v>
      </c>
      <c r="K15" s="185"/>
      <c r="L15" s="185"/>
      <c r="M15" s="176" t="s">
        <v>3</v>
      </c>
      <c r="N15" s="371">
        <v>0</v>
      </c>
      <c r="O15" s="371"/>
      <c r="P15" s="29" t="s">
        <v>3</v>
      </c>
      <c r="Q15" s="177"/>
      <c r="R15" s="171">
        <v>0.26</v>
      </c>
      <c r="S15" s="171"/>
      <c r="T15" s="171"/>
      <c r="U15" s="177"/>
      <c r="V15" s="177"/>
      <c r="W15" s="177"/>
      <c r="X15" s="177"/>
    </row>
    <row r="16" spans="2:26" s="29" customFormat="1" ht="15" x14ac:dyDescent="0.2">
      <c r="B16" s="186"/>
      <c r="C16" s="179" t="s">
        <v>14</v>
      </c>
      <c r="D16" s="65"/>
      <c r="E16" s="65"/>
      <c r="F16" s="65"/>
      <c r="G16" s="187"/>
      <c r="H16" s="377">
        <f>SUM(H14:H15)</f>
        <v>0</v>
      </c>
      <c r="I16" s="378"/>
      <c r="J16" s="187"/>
      <c r="K16" s="65"/>
      <c r="L16" s="65"/>
      <c r="M16" s="187"/>
      <c r="N16" s="377">
        <f>SUM(N14:N15)</f>
        <v>0</v>
      </c>
      <c r="O16" s="379"/>
      <c r="Q16" s="177"/>
      <c r="R16" s="171">
        <v>0.25</v>
      </c>
      <c r="S16" s="171"/>
      <c r="T16" s="171"/>
      <c r="U16" s="177"/>
      <c r="V16" s="177"/>
      <c r="W16" s="177"/>
      <c r="X16" s="177"/>
    </row>
    <row r="17" spans="2:24" s="29" customFormat="1" ht="16.5" thickBot="1" x14ac:dyDescent="0.3">
      <c r="B17" s="180" t="s">
        <v>15</v>
      </c>
      <c r="C17" s="188"/>
      <c r="D17" s="181"/>
      <c r="E17" s="181"/>
      <c r="F17" s="181"/>
      <c r="G17" s="182"/>
      <c r="H17" s="181"/>
      <c r="I17" s="183"/>
      <c r="J17" s="182"/>
      <c r="K17" s="181"/>
      <c r="L17" s="181"/>
      <c r="M17" s="182"/>
      <c r="N17" s="182"/>
      <c r="O17" s="370"/>
      <c r="P17" s="370"/>
      <c r="Q17" s="177"/>
      <c r="R17" s="171"/>
      <c r="S17" s="171"/>
      <c r="T17" s="171"/>
      <c r="U17" s="177"/>
      <c r="V17" s="177"/>
      <c r="W17" s="177"/>
      <c r="X17" s="177"/>
    </row>
    <row r="18" spans="2:24" s="29" customFormat="1" ht="16.5" thickBot="1" x14ac:dyDescent="0.3">
      <c r="B18" s="175">
        <v>1</v>
      </c>
      <c r="C18" s="29" t="s">
        <v>16</v>
      </c>
      <c r="D18" s="65"/>
      <c r="E18" s="65"/>
      <c r="F18" s="65"/>
      <c r="G18" s="189"/>
      <c r="H18" s="362">
        <v>0</v>
      </c>
      <c r="I18" s="362"/>
      <c r="J18" s="189"/>
      <c r="K18" s="65"/>
      <c r="L18" s="65"/>
      <c r="M18" s="189"/>
      <c r="N18" s="362">
        <v>0</v>
      </c>
      <c r="O18" s="362"/>
      <c r="Q18" s="177"/>
      <c r="R18" s="171"/>
      <c r="S18" s="171"/>
      <c r="T18" s="171"/>
      <c r="U18" s="177"/>
      <c r="V18" s="177"/>
      <c r="W18" s="177"/>
      <c r="X18" s="177"/>
    </row>
    <row r="19" spans="2:24" s="29" customFormat="1" ht="16.5" thickBot="1" x14ac:dyDescent="0.3">
      <c r="B19" s="175">
        <v>2</v>
      </c>
      <c r="C19" s="29" t="s">
        <v>17</v>
      </c>
      <c r="D19" s="65"/>
      <c r="E19" s="65"/>
      <c r="F19" s="65"/>
      <c r="G19" s="189"/>
      <c r="H19" s="362">
        <v>0</v>
      </c>
      <c r="I19" s="362"/>
      <c r="J19" s="189"/>
      <c r="K19" s="65"/>
      <c r="L19" s="65"/>
      <c r="M19" s="189"/>
      <c r="N19" s="362">
        <v>0</v>
      </c>
      <c r="O19" s="362"/>
      <c r="Q19" s="177"/>
      <c r="R19" s="171"/>
      <c r="S19" s="171"/>
      <c r="T19" s="171"/>
      <c r="U19" s="177"/>
      <c r="V19" s="177"/>
      <c r="W19" s="177"/>
      <c r="X19" s="177"/>
    </row>
    <row r="20" spans="2:24" s="29" customFormat="1" ht="16.5" thickBot="1" x14ac:dyDescent="0.3">
      <c r="B20" s="175">
        <v>3</v>
      </c>
      <c r="C20" s="29" t="s">
        <v>18</v>
      </c>
      <c r="D20" s="65"/>
      <c r="E20" s="65"/>
      <c r="F20" s="65"/>
      <c r="G20" s="189"/>
      <c r="H20" s="362">
        <v>0</v>
      </c>
      <c r="I20" s="362"/>
      <c r="J20" s="189"/>
      <c r="K20" s="65"/>
      <c r="L20" s="65"/>
      <c r="M20" s="189"/>
      <c r="N20" s="362">
        <v>0</v>
      </c>
      <c r="O20" s="362"/>
      <c r="Q20" s="177"/>
      <c r="R20" s="177"/>
      <c r="S20" s="177"/>
      <c r="T20" s="177"/>
      <c r="U20" s="177"/>
      <c r="V20" s="177"/>
      <c r="W20" s="177"/>
      <c r="X20" s="177"/>
    </row>
    <row r="21" spans="2:24" s="29" customFormat="1" ht="16.5" thickBot="1" x14ac:dyDescent="0.3">
      <c r="B21" s="175">
        <v>4</v>
      </c>
      <c r="C21" s="29" t="s">
        <v>19</v>
      </c>
      <c r="D21" s="185" t="s">
        <v>3</v>
      </c>
      <c r="E21" s="65"/>
      <c r="F21" s="65"/>
      <c r="G21" s="189" t="s">
        <v>3</v>
      </c>
      <c r="H21" s="362">
        <v>0</v>
      </c>
      <c r="I21" s="362"/>
      <c r="J21" s="189" t="s">
        <v>3</v>
      </c>
      <c r="K21" s="65"/>
      <c r="L21" s="65"/>
      <c r="M21" s="189" t="s">
        <v>3</v>
      </c>
      <c r="N21" s="362">
        <v>0</v>
      </c>
      <c r="O21" s="362"/>
      <c r="P21" s="29" t="s">
        <v>3</v>
      </c>
      <c r="Q21" s="177"/>
      <c r="R21" s="177"/>
      <c r="S21" s="177"/>
      <c r="T21" s="177"/>
      <c r="U21" s="177"/>
      <c r="V21" s="177"/>
      <c r="W21" s="177"/>
      <c r="X21" s="177"/>
    </row>
    <row r="22" spans="2:24" s="29" customFormat="1" ht="16.5" thickBot="1" x14ac:dyDescent="0.3">
      <c r="B22" s="175">
        <v>5</v>
      </c>
      <c r="C22" s="29" t="s">
        <v>20</v>
      </c>
      <c r="D22" s="185" t="s">
        <v>3</v>
      </c>
      <c r="E22" s="65"/>
      <c r="F22" s="65"/>
      <c r="G22" s="190" t="s">
        <v>21</v>
      </c>
      <c r="H22" s="376">
        <v>0</v>
      </c>
      <c r="I22" s="376"/>
      <c r="J22" s="190" t="s">
        <v>22</v>
      </c>
      <c r="K22" s="65"/>
      <c r="L22" s="65"/>
      <c r="M22" s="190" t="s">
        <v>23</v>
      </c>
      <c r="N22" s="376">
        <v>0</v>
      </c>
      <c r="O22" s="376"/>
      <c r="P22" s="170" t="s">
        <v>22</v>
      </c>
      <c r="Q22" s="177" t="s">
        <v>22</v>
      </c>
      <c r="R22" s="177"/>
      <c r="S22" s="177"/>
      <c r="T22" s="177"/>
      <c r="U22" s="177"/>
      <c r="V22" s="177"/>
      <c r="W22" s="177"/>
      <c r="X22" s="177"/>
    </row>
    <row r="23" spans="2:24" s="29" customFormat="1" ht="16.5" thickBot="1" x14ac:dyDescent="0.3">
      <c r="B23" s="175">
        <v>6</v>
      </c>
      <c r="C23" s="29" t="s">
        <v>24</v>
      </c>
      <c r="D23" s="65"/>
      <c r="E23" s="65"/>
      <c r="F23" s="65"/>
      <c r="G23" s="189"/>
      <c r="H23" s="362">
        <v>0</v>
      </c>
      <c r="I23" s="362"/>
      <c r="J23" s="189"/>
      <c r="K23" s="65"/>
      <c r="L23" s="65"/>
      <c r="M23" s="189"/>
      <c r="N23" s="362">
        <v>0</v>
      </c>
      <c r="O23" s="362"/>
      <c r="Q23" s="177"/>
      <c r="R23" s="177"/>
      <c r="S23" s="177"/>
      <c r="T23" s="177"/>
      <c r="U23" s="177"/>
      <c r="V23" s="177"/>
      <c r="W23" s="177"/>
      <c r="X23" s="177"/>
    </row>
    <row r="24" spans="2:24" s="29" customFormat="1" ht="16.5" thickBot="1" x14ac:dyDescent="0.3">
      <c r="B24" s="175">
        <v>7</v>
      </c>
      <c r="C24" s="29" t="s">
        <v>25</v>
      </c>
      <c r="D24" s="65"/>
      <c r="E24" s="65"/>
      <c r="F24" s="65"/>
      <c r="G24" s="189"/>
      <c r="H24" s="362">
        <v>0</v>
      </c>
      <c r="I24" s="362"/>
      <c r="J24" s="189"/>
      <c r="K24" s="65"/>
      <c r="L24" s="65"/>
      <c r="M24" s="189"/>
      <c r="N24" s="362">
        <v>0</v>
      </c>
      <c r="O24" s="362"/>
      <c r="Q24" s="177"/>
      <c r="R24" s="177"/>
      <c r="S24" s="177"/>
      <c r="T24" s="177"/>
      <c r="U24" s="177"/>
      <c r="V24" s="177"/>
      <c r="W24" s="177"/>
      <c r="X24" s="177"/>
    </row>
    <row r="25" spans="2:24" s="29" customFormat="1" ht="16.5" thickBot="1" x14ac:dyDescent="0.3">
      <c r="B25" s="175">
        <v>8</v>
      </c>
      <c r="C25" s="29" t="s">
        <v>26</v>
      </c>
      <c r="D25" s="65"/>
      <c r="E25" s="191" t="s">
        <v>27</v>
      </c>
      <c r="F25" s="191" t="s">
        <v>28</v>
      </c>
      <c r="G25" s="189"/>
      <c r="H25" s="384"/>
      <c r="I25" s="384"/>
      <c r="J25" s="189"/>
      <c r="K25" s="191" t="s">
        <v>27</v>
      </c>
      <c r="L25" s="191" t="s">
        <v>28</v>
      </c>
      <c r="M25" s="189"/>
      <c r="N25" s="384"/>
      <c r="O25" s="384"/>
      <c r="Q25" s="177"/>
      <c r="R25" s="177"/>
      <c r="S25" s="177"/>
      <c r="T25" s="177"/>
      <c r="U25" s="177"/>
      <c r="V25" s="177"/>
      <c r="W25" s="177"/>
      <c r="X25" s="177"/>
    </row>
    <row r="26" spans="2:24" s="29" customFormat="1" ht="16.5" thickBot="1" x14ac:dyDescent="0.3">
      <c r="B26" s="178" t="s">
        <v>3</v>
      </c>
      <c r="D26" s="65"/>
      <c r="E26" s="192"/>
      <c r="F26" s="350">
        <v>0</v>
      </c>
      <c r="G26" s="189"/>
      <c r="H26" s="380">
        <f>E26*F26</f>
        <v>0</v>
      </c>
      <c r="I26" s="381"/>
      <c r="J26" s="193"/>
      <c r="K26" s="194"/>
      <c r="L26" s="351">
        <v>0</v>
      </c>
      <c r="M26" s="195"/>
      <c r="N26" s="380">
        <f>K26*L26</f>
        <v>0</v>
      </c>
      <c r="O26" s="381"/>
      <c r="Q26" s="177"/>
      <c r="R26" s="177"/>
      <c r="S26" s="177"/>
      <c r="T26" s="177"/>
      <c r="U26" s="177"/>
      <c r="V26" s="177"/>
      <c r="W26" s="177"/>
      <c r="X26" s="177"/>
    </row>
    <row r="27" spans="2:24" s="29" customFormat="1" ht="15" x14ac:dyDescent="0.2">
      <c r="B27" s="186"/>
      <c r="C27" s="179" t="s">
        <v>29</v>
      </c>
      <c r="D27" s="65"/>
      <c r="E27" s="65"/>
      <c r="F27" s="196"/>
      <c r="G27" s="187"/>
      <c r="H27" s="382">
        <f>(H18+H19+H20+H21-H22+ H23+ H24+H26)</f>
        <v>0</v>
      </c>
      <c r="I27" s="383"/>
      <c r="J27" s="187"/>
      <c r="K27" s="65"/>
      <c r="L27" s="65"/>
      <c r="M27" s="187"/>
      <c r="N27" s="382">
        <f>(N18+N19+N20+N21-N22+ N23+ N24+N26)</f>
        <v>0</v>
      </c>
      <c r="O27" s="383"/>
      <c r="Q27" s="177"/>
      <c r="R27" s="177"/>
      <c r="S27" s="177"/>
      <c r="T27" s="177"/>
      <c r="U27" s="177"/>
      <c r="V27" s="177"/>
      <c r="W27" s="177"/>
      <c r="X27" s="177"/>
    </row>
    <row r="28" spans="2:24" s="29" customFormat="1" ht="16.5" thickBot="1" x14ac:dyDescent="0.3">
      <c r="B28" s="180" t="s">
        <v>30</v>
      </c>
      <c r="C28" s="188"/>
      <c r="D28" s="181"/>
      <c r="E28" s="181"/>
      <c r="F28" s="181"/>
      <c r="G28" s="182"/>
      <c r="H28" s="181"/>
      <c r="I28" s="183"/>
      <c r="J28" s="182"/>
      <c r="K28" s="181"/>
      <c r="L28" s="181"/>
      <c r="M28" s="182"/>
      <c r="N28" s="182"/>
      <c r="O28" s="370"/>
      <c r="P28" s="370"/>
      <c r="Q28" s="177"/>
      <c r="R28" s="177"/>
      <c r="S28" s="177"/>
      <c r="T28" s="177"/>
      <c r="U28" s="177"/>
      <c r="V28" s="177"/>
      <c r="W28" s="177"/>
      <c r="X28" s="177"/>
    </row>
    <row r="29" spans="2:24" s="29" customFormat="1" ht="16.5" thickBot="1" x14ac:dyDescent="0.3">
      <c r="B29" s="175">
        <v>1</v>
      </c>
      <c r="C29" s="29" t="s">
        <v>31</v>
      </c>
      <c r="D29" s="65"/>
      <c r="E29" s="65"/>
      <c r="F29" s="65"/>
      <c r="G29" s="189"/>
      <c r="H29" s="362">
        <v>0</v>
      </c>
      <c r="I29" s="362"/>
      <c r="J29" s="189"/>
      <c r="K29" s="65"/>
      <c r="L29" s="65"/>
      <c r="M29" s="189"/>
      <c r="N29" s="362">
        <v>0</v>
      </c>
      <c r="O29" s="362"/>
      <c r="R29" s="168"/>
      <c r="S29" s="168"/>
      <c r="T29" s="168"/>
    </row>
    <row r="30" spans="2:24" s="29" customFormat="1" ht="15" x14ac:dyDescent="0.2">
      <c r="B30" s="186"/>
      <c r="C30" s="179" t="s">
        <v>32</v>
      </c>
      <c r="D30" s="65"/>
      <c r="E30" s="65"/>
      <c r="F30" s="65"/>
      <c r="G30" s="187"/>
      <c r="H30" s="382">
        <f>SUM(H29)</f>
        <v>0</v>
      </c>
      <c r="I30" s="368"/>
      <c r="J30" s="187"/>
      <c r="K30" s="65"/>
      <c r="L30" s="65"/>
      <c r="M30" s="187"/>
      <c r="N30" s="382">
        <f>SUM(N29)</f>
        <v>0</v>
      </c>
      <c r="O30" s="383"/>
      <c r="R30" s="168"/>
      <c r="S30" s="168"/>
      <c r="T30" s="168"/>
    </row>
    <row r="31" spans="2:24" s="29" customFormat="1" ht="16.5" thickBot="1" x14ac:dyDescent="0.3">
      <c r="B31" s="388" t="s">
        <v>33</v>
      </c>
      <c r="C31" s="374"/>
      <c r="D31" s="374"/>
      <c r="E31" s="374"/>
      <c r="F31" s="374"/>
      <c r="G31" s="374"/>
      <c r="H31" s="374"/>
      <c r="I31" s="374"/>
      <c r="J31" s="374"/>
      <c r="K31" s="374"/>
      <c r="L31" s="374"/>
      <c r="M31" s="374"/>
      <c r="N31" s="374"/>
      <c r="O31" s="374"/>
      <c r="P31" s="374"/>
    </row>
    <row r="32" spans="2:24" s="29" customFormat="1" ht="16.5" thickBot="1" x14ac:dyDescent="0.3">
      <c r="B32" s="175">
        <v>1</v>
      </c>
      <c r="C32" s="29" t="s">
        <v>34</v>
      </c>
      <c r="D32" s="65"/>
      <c r="E32" s="65"/>
      <c r="F32" s="65"/>
      <c r="G32" s="189"/>
      <c r="H32" s="362">
        <v>0</v>
      </c>
      <c r="I32" s="362"/>
      <c r="J32" s="189"/>
      <c r="K32" s="65"/>
      <c r="L32" s="65"/>
      <c r="M32" s="189"/>
      <c r="N32" s="362">
        <v>0</v>
      </c>
      <c r="O32" s="362"/>
    </row>
    <row r="33" spans="1:20" s="29" customFormat="1" ht="16.5" thickBot="1" x14ac:dyDescent="0.3">
      <c r="B33" s="175">
        <v>2</v>
      </c>
      <c r="C33" s="29" t="s">
        <v>35</v>
      </c>
      <c r="D33" s="185" t="s">
        <v>3</v>
      </c>
      <c r="E33" s="185"/>
      <c r="F33" s="185"/>
      <c r="G33" s="190" t="s">
        <v>21</v>
      </c>
      <c r="H33" s="376">
        <v>0</v>
      </c>
      <c r="I33" s="376"/>
      <c r="J33" s="190" t="s">
        <v>22</v>
      </c>
      <c r="K33" s="185"/>
      <c r="L33" s="185"/>
      <c r="M33" s="190" t="s">
        <v>23</v>
      </c>
      <c r="N33" s="376">
        <v>0</v>
      </c>
      <c r="O33" s="376"/>
      <c r="P33" s="170" t="s">
        <v>22</v>
      </c>
      <c r="Q33" s="177" t="s">
        <v>22</v>
      </c>
    </row>
    <row r="34" spans="1:20" s="29" customFormat="1" ht="16.5" thickBot="1" x14ac:dyDescent="0.3">
      <c r="A34" s="184"/>
      <c r="B34" s="175">
        <v>3</v>
      </c>
      <c r="C34" s="29" t="s">
        <v>18</v>
      </c>
      <c r="D34" s="185"/>
      <c r="E34" s="185"/>
      <c r="F34" s="185"/>
      <c r="G34" s="190"/>
      <c r="H34" s="385">
        <v>0</v>
      </c>
      <c r="I34" s="385"/>
      <c r="J34" s="190"/>
      <c r="K34" s="185"/>
      <c r="L34" s="185"/>
      <c r="M34" s="190"/>
      <c r="N34" s="385">
        <v>0</v>
      </c>
      <c r="O34" s="385"/>
      <c r="P34" s="170"/>
    </row>
    <row r="35" spans="1:20" ht="15" x14ac:dyDescent="0.2">
      <c r="B35" s="197"/>
      <c r="C35" s="179" t="s">
        <v>36</v>
      </c>
      <c r="G35" s="6"/>
      <c r="H35" s="382">
        <f>(H32-H33+H34)</f>
        <v>0</v>
      </c>
      <c r="I35" s="368"/>
      <c r="J35" s="6"/>
      <c r="M35" s="6"/>
      <c r="N35" s="382">
        <f>(N32-N33+N34)</f>
        <v>0</v>
      </c>
      <c r="O35" s="368"/>
      <c r="T35" s="40"/>
    </row>
    <row r="36" spans="1:20" x14ac:dyDescent="0.2">
      <c r="B36" s="386" t="s">
        <v>37</v>
      </c>
      <c r="C36" s="387"/>
      <c r="D36" s="387"/>
      <c r="E36" s="387"/>
      <c r="F36" s="387"/>
      <c r="G36" s="387"/>
      <c r="H36" s="387"/>
      <c r="I36" s="387"/>
      <c r="J36" s="387"/>
      <c r="K36" s="387"/>
      <c r="L36" s="387"/>
      <c r="M36" s="387"/>
      <c r="N36" s="387"/>
      <c r="O36" s="387"/>
      <c r="P36" s="387"/>
      <c r="T36" s="40"/>
    </row>
    <row r="37" spans="1:20" s="29" customFormat="1" ht="15" x14ac:dyDescent="0.2">
      <c r="B37" s="386" t="s">
        <v>38</v>
      </c>
      <c r="C37" s="387"/>
      <c r="D37" s="387"/>
      <c r="E37" s="387"/>
      <c r="F37" s="387"/>
      <c r="G37" s="387"/>
      <c r="H37" s="387"/>
      <c r="I37" s="387"/>
      <c r="J37" s="387"/>
      <c r="K37" s="387"/>
      <c r="L37" s="387"/>
      <c r="M37" s="387"/>
      <c r="N37" s="387"/>
      <c r="O37" s="387"/>
      <c r="P37" s="387"/>
    </row>
    <row r="38" spans="1:20" s="29" customFormat="1" ht="16.5" thickBot="1" x14ac:dyDescent="0.3">
      <c r="B38" s="180" t="s">
        <v>39</v>
      </c>
      <c r="C38" s="188"/>
      <c r="D38" s="181"/>
      <c r="E38" s="181"/>
      <c r="F38" s="181"/>
      <c r="G38" s="182"/>
      <c r="H38" s="181"/>
      <c r="I38" s="183"/>
      <c r="J38" s="182"/>
      <c r="K38" s="181"/>
      <c r="L38" s="181"/>
      <c r="M38" s="182"/>
      <c r="N38" s="182"/>
      <c r="O38" s="370"/>
      <c r="P38" s="370"/>
    </row>
    <row r="39" spans="1:20" s="29" customFormat="1" ht="16.5" thickBot="1" x14ac:dyDescent="0.3">
      <c r="B39" s="175">
        <v>1</v>
      </c>
      <c r="C39" s="29" t="s">
        <v>40</v>
      </c>
      <c r="D39" s="65"/>
      <c r="E39" s="65"/>
      <c r="F39" s="65"/>
      <c r="G39" s="189"/>
      <c r="H39" s="362">
        <v>0</v>
      </c>
      <c r="I39" s="362"/>
      <c r="J39" s="189"/>
      <c r="K39" s="65"/>
      <c r="L39" s="65"/>
      <c r="M39" s="189"/>
      <c r="N39" s="362">
        <v>0</v>
      </c>
      <c r="O39" s="362"/>
    </row>
    <row r="40" spans="1:20" s="29" customFormat="1" ht="16.5" thickBot="1" x14ac:dyDescent="0.3">
      <c r="B40" s="175">
        <v>2</v>
      </c>
      <c r="C40" s="29" t="s">
        <v>41</v>
      </c>
      <c r="D40" s="65"/>
      <c r="E40" s="65"/>
      <c r="F40" s="65"/>
      <c r="G40" s="189"/>
      <c r="H40" s="362">
        <v>0</v>
      </c>
      <c r="I40" s="362"/>
      <c r="J40" s="189"/>
      <c r="K40" s="65"/>
      <c r="L40" s="65"/>
      <c r="M40" s="189"/>
      <c r="N40" s="362">
        <v>0</v>
      </c>
      <c r="O40" s="362"/>
    </row>
    <row r="41" spans="1:20" s="29" customFormat="1" ht="16.5" thickBot="1" x14ac:dyDescent="0.3">
      <c r="B41" s="175">
        <v>3</v>
      </c>
      <c r="C41" s="29" t="s">
        <v>42</v>
      </c>
      <c r="D41" s="65"/>
      <c r="E41" s="65"/>
      <c r="F41" s="65"/>
      <c r="G41" s="189"/>
      <c r="H41" s="362">
        <v>0</v>
      </c>
      <c r="I41" s="362"/>
      <c r="J41" s="189"/>
      <c r="K41" s="65"/>
      <c r="L41" s="65"/>
      <c r="M41" s="189"/>
      <c r="N41" s="362">
        <v>0</v>
      </c>
      <c r="O41" s="362"/>
    </row>
    <row r="42" spans="1:20" s="29" customFormat="1" ht="16.5" thickBot="1" x14ac:dyDescent="0.3">
      <c r="B42" s="175">
        <v>4</v>
      </c>
      <c r="C42" s="29" t="s">
        <v>19</v>
      </c>
      <c r="D42" s="65"/>
      <c r="E42" s="65"/>
      <c r="F42" s="65"/>
      <c r="G42" s="189"/>
      <c r="H42" s="362">
        <v>0</v>
      </c>
      <c r="I42" s="362"/>
      <c r="J42" s="189"/>
      <c r="K42" s="65"/>
      <c r="L42" s="65"/>
      <c r="M42" s="189"/>
      <c r="N42" s="362">
        <v>0</v>
      </c>
      <c r="O42" s="362"/>
    </row>
    <row r="43" spans="1:20" s="29" customFormat="1" ht="16.5" thickBot="1" x14ac:dyDescent="0.3">
      <c r="B43" s="175">
        <v>5</v>
      </c>
      <c r="C43" s="29" t="s">
        <v>43</v>
      </c>
      <c r="D43" s="65"/>
      <c r="E43" s="65"/>
      <c r="F43" s="65"/>
      <c r="G43" s="189"/>
      <c r="H43" s="362">
        <v>0</v>
      </c>
      <c r="I43" s="362"/>
      <c r="J43" s="189"/>
      <c r="K43" s="65"/>
      <c r="L43" s="65"/>
      <c r="M43" s="189"/>
      <c r="N43" s="362">
        <v>0</v>
      </c>
      <c r="O43" s="362"/>
    </row>
    <row r="44" spans="1:20" s="29" customFormat="1" ht="16.5" thickBot="1" x14ac:dyDescent="0.3">
      <c r="B44" s="175">
        <v>6</v>
      </c>
      <c r="C44" s="29" t="s">
        <v>24</v>
      </c>
      <c r="D44" s="65"/>
      <c r="E44" s="65"/>
      <c r="F44" s="65"/>
      <c r="G44" s="189"/>
      <c r="H44" s="362">
        <v>0</v>
      </c>
      <c r="I44" s="362"/>
      <c r="J44" s="189"/>
      <c r="K44" s="65"/>
      <c r="L44" s="65"/>
      <c r="M44" s="189"/>
      <c r="N44" s="362">
        <v>0</v>
      </c>
      <c r="O44" s="362"/>
    </row>
    <row r="45" spans="1:20" s="29" customFormat="1" ht="15" x14ac:dyDescent="0.2">
      <c r="B45" s="186"/>
      <c r="C45" s="179" t="s">
        <v>44</v>
      </c>
      <c r="D45" s="65"/>
      <c r="E45" s="65"/>
      <c r="F45" s="65"/>
      <c r="G45" s="187"/>
      <c r="H45" s="382">
        <f>SUM(H39:H44)</f>
        <v>0</v>
      </c>
      <c r="I45" s="368"/>
      <c r="J45" s="187"/>
      <c r="K45" s="65"/>
      <c r="L45" s="65"/>
      <c r="M45" s="187"/>
      <c r="N45" s="382">
        <f>SUM(N39:N44)</f>
        <v>0</v>
      </c>
      <c r="O45" s="383"/>
    </row>
    <row r="46" spans="1:20" s="29" customFormat="1" ht="16.5" thickBot="1" x14ac:dyDescent="0.3">
      <c r="B46" s="180" t="s">
        <v>45</v>
      </c>
      <c r="C46" s="188"/>
      <c r="D46" s="181"/>
      <c r="E46" s="182"/>
      <c r="F46" s="181"/>
      <c r="G46" s="183"/>
      <c r="H46" s="182"/>
      <c r="I46" s="182"/>
      <c r="J46" s="370"/>
      <c r="K46" s="370"/>
      <c r="L46" s="198"/>
      <c r="M46" s="182"/>
      <c r="N46" s="182"/>
      <c r="O46" s="370"/>
      <c r="P46" s="370"/>
    </row>
    <row r="47" spans="1:20" s="29" customFormat="1" ht="47.25" thickBot="1" x14ac:dyDescent="0.25">
      <c r="B47" s="199">
        <v>1</v>
      </c>
      <c r="C47" s="200" t="s">
        <v>46</v>
      </c>
      <c r="D47" s="201"/>
      <c r="E47" s="202" t="s">
        <v>47</v>
      </c>
      <c r="F47" s="201"/>
      <c r="G47" s="189"/>
      <c r="H47" s="390">
        <v>0</v>
      </c>
      <c r="I47" s="390"/>
      <c r="J47" s="189"/>
      <c r="K47" s="203"/>
      <c r="L47" s="203"/>
      <c r="M47" s="189"/>
      <c r="N47" s="389">
        <v>0</v>
      </c>
      <c r="O47" s="389"/>
    </row>
    <row r="48" spans="1:20" s="29" customFormat="1" ht="16.5" thickBot="1" x14ac:dyDescent="0.3">
      <c r="B48" s="204">
        <v>2</v>
      </c>
      <c r="C48" s="29" t="s">
        <v>48</v>
      </c>
      <c r="D48" s="205"/>
      <c r="E48" s="205"/>
      <c r="F48" s="205"/>
      <c r="G48" s="189"/>
      <c r="H48" s="389">
        <v>0</v>
      </c>
      <c r="I48" s="389"/>
      <c r="J48" s="189"/>
      <c r="K48" s="203"/>
      <c r="L48" s="203"/>
      <c r="M48" s="189"/>
      <c r="N48" s="389">
        <v>0</v>
      </c>
      <c r="O48" s="389"/>
    </row>
    <row r="49" spans="2:17" s="29" customFormat="1" ht="15.75" x14ac:dyDescent="0.25">
      <c r="B49" s="206"/>
      <c r="C49" s="207" t="s">
        <v>49</v>
      </c>
      <c r="D49" s="207"/>
      <c r="E49" s="207"/>
      <c r="F49" s="207"/>
      <c r="G49" s="189"/>
      <c r="H49" s="382">
        <f>SUM(H47:I48)</f>
        <v>0</v>
      </c>
      <c r="I49" s="368"/>
      <c r="J49" s="189"/>
      <c r="K49" s="203"/>
      <c r="L49" s="203"/>
      <c r="M49" s="189"/>
      <c r="N49" s="382">
        <f>SUM(N47:O48)</f>
        <v>0</v>
      </c>
      <c r="O49" s="368"/>
    </row>
    <row r="50" spans="2:17" s="29" customFormat="1" ht="16.5" thickBot="1" x14ac:dyDescent="0.3">
      <c r="B50" s="180" t="s">
        <v>50</v>
      </c>
      <c r="C50" s="188"/>
      <c r="D50" s="181"/>
      <c r="E50" s="181"/>
      <c r="F50" s="181"/>
      <c r="G50" s="182"/>
      <c r="H50" s="181"/>
      <c r="I50" s="183"/>
      <c r="J50" s="182"/>
      <c r="K50" s="181"/>
      <c r="L50" s="181"/>
      <c r="M50" s="182"/>
      <c r="N50" s="182"/>
      <c r="O50" s="183"/>
      <c r="P50" s="208"/>
    </row>
    <row r="51" spans="2:17" s="29" customFormat="1" ht="16.5" thickBot="1" x14ac:dyDescent="0.3">
      <c r="B51" s="175">
        <v>1</v>
      </c>
      <c r="C51" s="29" t="s">
        <v>51</v>
      </c>
      <c r="D51" s="65"/>
      <c r="E51" s="65"/>
      <c r="F51" s="65"/>
      <c r="G51" s="189"/>
      <c r="H51" s="362">
        <v>0</v>
      </c>
      <c r="I51" s="362"/>
      <c r="J51" s="189"/>
      <c r="K51" s="65"/>
      <c r="L51" s="65"/>
      <c r="M51" s="189"/>
      <c r="N51" s="362">
        <v>0</v>
      </c>
      <c r="O51" s="362"/>
    </row>
    <row r="52" spans="2:17" s="29" customFormat="1" ht="16.5" thickBot="1" x14ac:dyDescent="0.3">
      <c r="B52" s="175">
        <v>2</v>
      </c>
      <c r="C52" s="29" t="s">
        <v>42</v>
      </c>
      <c r="D52" s="65"/>
      <c r="E52" s="65"/>
      <c r="F52" s="65"/>
      <c r="G52" s="189"/>
      <c r="H52" s="362">
        <v>0</v>
      </c>
      <c r="I52" s="362"/>
      <c r="J52" s="189"/>
      <c r="K52" s="65"/>
      <c r="L52" s="65"/>
      <c r="M52" s="189"/>
      <c r="N52" s="362">
        <v>0</v>
      </c>
      <c r="O52" s="362"/>
    </row>
    <row r="53" spans="2:17" s="29" customFormat="1" ht="16.5" thickBot="1" x14ac:dyDescent="0.3">
      <c r="B53" s="175">
        <v>3</v>
      </c>
      <c r="C53" s="29" t="s">
        <v>19</v>
      </c>
      <c r="D53" s="65"/>
      <c r="E53" s="65"/>
      <c r="F53" s="65"/>
      <c r="G53" s="189"/>
      <c r="H53" s="362">
        <v>0</v>
      </c>
      <c r="I53" s="362"/>
      <c r="J53" s="189"/>
      <c r="K53" s="65"/>
      <c r="L53" s="65"/>
      <c r="M53" s="189"/>
      <c r="N53" s="362">
        <v>0</v>
      </c>
      <c r="O53" s="362"/>
    </row>
    <row r="54" spans="2:17" s="29" customFormat="1" ht="16.5" thickBot="1" x14ac:dyDescent="0.3">
      <c r="B54" s="175">
        <v>4</v>
      </c>
      <c r="C54" s="29" t="s">
        <v>18</v>
      </c>
      <c r="D54" s="65"/>
      <c r="E54" s="65"/>
      <c r="F54" s="65"/>
      <c r="G54" s="189"/>
      <c r="H54" s="362">
        <v>0</v>
      </c>
      <c r="I54" s="362"/>
      <c r="J54" s="189"/>
      <c r="K54" s="65"/>
      <c r="L54" s="65"/>
      <c r="M54" s="189"/>
      <c r="N54" s="362">
        <v>0</v>
      </c>
      <c r="O54" s="362"/>
    </row>
    <row r="55" spans="2:17" s="29" customFormat="1" ht="16.5" thickBot="1" x14ac:dyDescent="0.3">
      <c r="B55" s="175">
        <v>5</v>
      </c>
      <c r="C55" s="29" t="s">
        <v>25</v>
      </c>
      <c r="D55" s="65"/>
      <c r="E55" s="65"/>
      <c r="F55" s="65"/>
      <c r="G55" s="189"/>
      <c r="H55" s="362">
        <v>0</v>
      </c>
      <c r="I55" s="362"/>
      <c r="J55" s="189"/>
      <c r="K55" s="65"/>
      <c r="L55" s="65"/>
      <c r="M55" s="189"/>
      <c r="N55" s="362">
        <v>0</v>
      </c>
      <c r="O55" s="362"/>
    </row>
    <row r="56" spans="2:17" s="29" customFormat="1" ht="16.5" thickBot="1" x14ac:dyDescent="0.3">
      <c r="B56" s="175">
        <v>6</v>
      </c>
      <c r="C56" s="29" t="s">
        <v>52</v>
      </c>
      <c r="D56" s="185" t="s">
        <v>3</v>
      </c>
      <c r="E56" s="185"/>
      <c r="F56" s="185"/>
      <c r="G56" s="190" t="s">
        <v>21</v>
      </c>
      <c r="H56" s="376">
        <v>0</v>
      </c>
      <c r="I56" s="376"/>
      <c r="J56" s="190" t="s">
        <v>22</v>
      </c>
      <c r="K56" s="185"/>
      <c r="L56" s="185"/>
      <c r="M56" s="190" t="s">
        <v>23</v>
      </c>
      <c r="N56" s="376">
        <v>0</v>
      </c>
      <c r="O56" s="376"/>
      <c r="P56" s="170" t="s">
        <v>22</v>
      </c>
      <c r="Q56" s="170" t="s">
        <v>22</v>
      </c>
    </row>
    <row r="57" spans="2:17" s="29" customFormat="1" ht="16.5" thickBot="1" x14ac:dyDescent="0.3">
      <c r="B57" s="175">
        <v>7</v>
      </c>
      <c r="C57" s="29" t="s">
        <v>53</v>
      </c>
      <c r="D57" s="185" t="s">
        <v>3</v>
      </c>
      <c r="E57" s="185"/>
      <c r="F57" s="185"/>
      <c r="G57" s="190" t="s">
        <v>21</v>
      </c>
      <c r="H57" s="376">
        <v>0</v>
      </c>
      <c r="I57" s="376"/>
      <c r="J57" s="190" t="s">
        <v>22</v>
      </c>
      <c r="K57" s="185"/>
      <c r="L57" s="185"/>
      <c r="M57" s="190" t="s">
        <v>23</v>
      </c>
      <c r="N57" s="376">
        <v>0</v>
      </c>
      <c r="O57" s="376"/>
      <c r="P57" s="170" t="s">
        <v>22</v>
      </c>
      <c r="Q57" s="170" t="s">
        <v>22</v>
      </c>
    </row>
    <row r="58" spans="2:17" s="29" customFormat="1" ht="16.5" thickBot="1" x14ac:dyDescent="0.3">
      <c r="B58" s="175">
        <v>8</v>
      </c>
      <c r="C58" s="29" t="s">
        <v>54</v>
      </c>
      <c r="D58" s="65"/>
      <c r="E58" s="65"/>
      <c r="F58" s="65"/>
      <c r="G58" s="189"/>
      <c r="H58" s="369">
        <f>(H51+H52+H53+H54+H55-H56-H57)</f>
        <v>0</v>
      </c>
      <c r="I58" s="368"/>
      <c r="J58" s="189"/>
      <c r="K58" s="65"/>
      <c r="L58" s="65"/>
      <c r="M58" s="189"/>
      <c r="N58" s="369">
        <f>N51+N52+N53+N54+N55-N56-N57</f>
        <v>0</v>
      </c>
      <c r="O58" s="368"/>
    </row>
    <row r="59" spans="2:17" s="29" customFormat="1" ht="16.5" thickBot="1" x14ac:dyDescent="0.3">
      <c r="B59" s="175">
        <v>9</v>
      </c>
      <c r="C59" s="6" t="s">
        <v>55</v>
      </c>
      <c r="D59" s="65"/>
      <c r="E59" s="65"/>
      <c r="F59" s="65"/>
      <c r="G59" s="209"/>
      <c r="H59" s="391">
        <v>0</v>
      </c>
      <c r="I59" s="391"/>
      <c r="J59" s="209"/>
      <c r="K59" s="65"/>
      <c r="L59" s="65"/>
      <c r="M59" s="209"/>
      <c r="N59" s="391">
        <v>0</v>
      </c>
      <c r="O59" s="391"/>
    </row>
    <row r="60" spans="2:17" s="29" customFormat="1" ht="15.75" x14ac:dyDescent="0.25">
      <c r="B60" s="175">
        <v>10</v>
      </c>
      <c r="C60" s="29" t="s">
        <v>56</v>
      </c>
      <c r="D60" s="65"/>
      <c r="E60" s="65"/>
      <c r="F60" s="65"/>
      <c r="G60" s="187"/>
      <c r="H60" s="392">
        <f>H58*H59</f>
        <v>0</v>
      </c>
      <c r="I60" s="393"/>
      <c r="J60" s="187"/>
      <c r="K60" s="65"/>
      <c r="L60" s="65"/>
      <c r="M60" s="187"/>
      <c r="N60" s="392">
        <f>N58*N59</f>
        <v>0</v>
      </c>
      <c r="O60" s="393"/>
    </row>
    <row r="61" spans="2:17" s="29" customFormat="1" ht="19.350000000000001" customHeight="1" thickBot="1" x14ac:dyDescent="0.3">
      <c r="B61" s="180" t="s">
        <v>57</v>
      </c>
      <c r="C61" s="188"/>
      <c r="D61" s="210"/>
      <c r="E61" s="211"/>
      <c r="F61" s="181"/>
      <c r="G61" s="183"/>
      <c r="H61" s="182"/>
      <c r="I61" s="182"/>
      <c r="J61" s="370"/>
      <c r="K61" s="370"/>
      <c r="L61" s="198"/>
      <c r="M61" s="212"/>
      <c r="N61" s="212"/>
      <c r="O61" s="370"/>
      <c r="P61" s="370"/>
    </row>
    <row r="62" spans="2:17" s="29" customFormat="1" ht="47.25" thickBot="1" x14ac:dyDescent="0.25">
      <c r="B62" s="199">
        <v>1</v>
      </c>
      <c r="C62" s="213" t="s">
        <v>58</v>
      </c>
      <c r="D62" s="201"/>
      <c r="E62" s="202" t="s">
        <v>47</v>
      </c>
      <c r="F62" s="201"/>
      <c r="G62" s="189"/>
      <c r="H62" s="389">
        <v>0</v>
      </c>
      <c r="I62" s="389"/>
      <c r="J62" s="189"/>
      <c r="K62" s="203"/>
      <c r="L62" s="203"/>
      <c r="M62" s="189"/>
      <c r="N62" s="389">
        <v>0</v>
      </c>
      <c r="O62" s="389"/>
    </row>
    <row r="63" spans="2:17" s="29" customFormat="1" ht="15.75" x14ac:dyDescent="0.25">
      <c r="B63" s="214" t="s">
        <v>3</v>
      </c>
      <c r="C63" s="207" t="s">
        <v>59</v>
      </c>
      <c r="D63" s="207"/>
      <c r="E63" s="207"/>
      <c r="F63" s="207"/>
      <c r="G63" s="189"/>
      <c r="H63" s="382">
        <f>SUM(H62:I62)</f>
        <v>0</v>
      </c>
      <c r="I63" s="368"/>
      <c r="J63" s="189"/>
      <c r="K63" s="203"/>
      <c r="L63" s="203"/>
      <c r="M63" s="189"/>
      <c r="N63" s="382">
        <f>SUM(N62:O62)</f>
        <v>0</v>
      </c>
      <c r="O63" s="368"/>
    </row>
    <row r="64" spans="2:17" s="29" customFormat="1" ht="16.5" thickBot="1" x14ac:dyDescent="0.3">
      <c r="B64" s="180" t="s">
        <v>60</v>
      </c>
      <c r="C64" s="188"/>
      <c r="D64" s="181"/>
      <c r="E64" s="181"/>
      <c r="F64" s="181"/>
      <c r="G64" s="182"/>
      <c r="H64" s="181"/>
      <c r="I64" s="183"/>
      <c r="J64" s="182"/>
      <c r="K64" s="181"/>
      <c r="L64" s="181"/>
      <c r="M64" s="182"/>
      <c r="N64" s="182"/>
      <c r="O64" s="183"/>
      <c r="P64" s="208"/>
    </row>
    <row r="65" spans="2:17" s="29" customFormat="1" ht="16.5" thickBot="1" x14ac:dyDescent="0.3">
      <c r="B65" s="175">
        <v>1</v>
      </c>
      <c r="C65" s="29" t="s">
        <v>61</v>
      </c>
      <c r="D65" s="65"/>
      <c r="E65" s="65"/>
      <c r="F65" s="65"/>
      <c r="G65" s="189"/>
      <c r="H65" s="362">
        <v>0</v>
      </c>
      <c r="I65" s="362"/>
      <c r="J65" s="189"/>
      <c r="K65" s="65"/>
      <c r="L65" s="65"/>
      <c r="M65" s="189"/>
      <c r="N65" s="362">
        <v>0</v>
      </c>
      <c r="O65" s="362"/>
    </row>
    <row r="66" spans="2:17" s="29" customFormat="1" ht="16.5" thickBot="1" x14ac:dyDescent="0.3">
      <c r="B66" s="175">
        <v>2</v>
      </c>
      <c r="C66" s="29" t="s">
        <v>19</v>
      </c>
      <c r="D66" s="65"/>
      <c r="E66" s="65"/>
      <c r="F66" s="65"/>
      <c r="G66" s="189"/>
      <c r="H66" s="362">
        <v>0</v>
      </c>
      <c r="I66" s="362"/>
      <c r="J66" s="189"/>
      <c r="K66" s="65"/>
      <c r="L66" s="65"/>
      <c r="M66" s="189"/>
      <c r="N66" s="362">
        <v>0</v>
      </c>
      <c r="O66" s="362"/>
    </row>
    <row r="67" spans="2:17" s="29" customFormat="1" ht="16.5" thickBot="1" x14ac:dyDescent="0.3">
      <c r="B67" s="175">
        <v>3</v>
      </c>
      <c r="C67" s="29" t="s">
        <v>18</v>
      </c>
      <c r="D67" s="65"/>
      <c r="E67" s="65"/>
      <c r="F67" s="65"/>
      <c r="G67" s="189"/>
      <c r="H67" s="362">
        <v>0</v>
      </c>
      <c r="I67" s="362"/>
      <c r="J67" s="189"/>
      <c r="K67" s="65"/>
      <c r="L67" s="65"/>
      <c r="M67" s="189"/>
      <c r="N67" s="362">
        <v>0</v>
      </c>
      <c r="O67" s="362"/>
    </row>
    <row r="68" spans="2:17" s="29" customFormat="1" ht="16.5" thickBot="1" x14ac:dyDescent="0.3">
      <c r="B68" s="175">
        <v>4</v>
      </c>
      <c r="C68" s="29" t="s">
        <v>25</v>
      </c>
      <c r="D68" s="65"/>
      <c r="E68" s="65"/>
      <c r="F68" s="65"/>
      <c r="G68" s="189"/>
      <c r="H68" s="362">
        <v>0</v>
      </c>
      <c r="I68" s="362"/>
      <c r="J68" s="189"/>
      <c r="K68" s="65"/>
      <c r="L68" s="65"/>
      <c r="M68" s="189"/>
      <c r="N68" s="362">
        <v>0</v>
      </c>
      <c r="O68" s="362"/>
    </row>
    <row r="69" spans="2:17" s="29" customFormat="1" ht="16.5" thickBot="1" x14ac:dyDescent="0.3">
      <c r="B69" s="175">
        <v>5</v>
      </c>
      <c r="C69" s="29" t="s">
        <v>52</v>
      </c>
      <c r="D69" s="185" t="s">
        <v>3</v>
      </c>
      <c r="E69" s="185"/>
      <c r="F69" s="185"/>
      <c r="G69" s="190" t="s">
        <v>21</v>
      </c>
      <c r="H69" s="376">
        <v>0</v>
      </c>
      <c r="I69" s="376"/>
      <c r="J69" s="190" t="s">
        <v>22</v>
      </c>
      <c r="K69" s="185"/>
      <c r="L69" s="185"/>
      <c r="M69" s="190" t="s">
        <v>23</v>
      </c>
      <c r="N69" s="376">
        <v>0</v>
      </c>
      <c r="O69" s="376"/>
      <c r="P69" s="170" t="s">
        <v>22</v>
      </c>
      <c r="Q69" s="170" t="s">
        <v>22</v>
      </c>
    </row>
    <row r="70" spans="2:17" s="29" customFormat="1" ht="16.5" thickBot="1" x14ac:dyDescent="0.3">
      <c r="B70" s="175">
        <v>6</v>
      </c>
      <c r="C70" s="29" t="s">
        <v>62</v>
      </c>
      <c r="D70" s="185" t="s">
        <v>3</v>
      </c>
      <c r="E70" s="185"/>
      <c r="F70" s="185"/>
      <c r="G70" s="190" t="s">
        <v>21</v>
      </c>
      <c r="H70" s="376">
        <v>0</v>
      </c>
      <c r="I70" s="376"/>
      <c r="J70" s="190" t="s">
        <v>22</v>
      </c>
      <c r="K70" s="185"/>
      <c r="L70" s="185"/>
      <c r="M70" s="190" t="s">
        <v>23</v>
      </c>
      <c r="N70" s="376">
        <v>0</v>
      </c>
      <c r="O70" s="376"/>
      <c r="P70" s="170" t="s">
        <v>22</v>
      </c>
      <c r="Q70" s="170" t="s">
        <v>22</v>
      </c>
    </row>
    <row r="71" spans="2:17" s="29" customFormat="1" ht="16.5" thickBot="1" x14ac:dyDescent="0.3">
      <c r="B71" s="175">
        <v>7</v>
      </c>
      <c r="C71" s="29" t="s">
        <v>54</v>
      </c>
      <c r="D71" s="65"/>
      <c r="E71" s="65"/>
      <c r="F71" s="65"/>
      <c r="G71" s="189"/>
      <c r="H71" s="394">
        <f>(H65+H66+H67+H68-H69-H70)</f>
        <v>0</v>
      </c>
      <c r="I71" s="368"/>
      <c r="J71" s="189"/>
      <c r="K71" s="65"/>
      <c r="L71" s="65"/>
      <c r="M71" s="189"/>
      <c r="N71" s="394">
        <f>N65+N66+N67+N68-N69-N70</f>
        <v>0</v>
      </c>
      <c r="O71" s="368"/>
    </row>
    <row r="72" spans="2:17" s="29" customFormat="1" ht="16.5" thickBot="1" x14ac:dyDescent="0.3">
      <c r="B72" s="175">
        <v>8</v>
      </c>
      <c r="C72" s="6" t="s">
        <v>55</v>
      </c>
      <c r="D72" s="65"/>
      <c r="E72" s="65"/>
      <c r="F72" s="65"/>
      <c r="G72" s="189"/>
      <c r="H72" s="395">
        <v>0</v>
      </c>
      <c r="I72" s="395"/>
      <c r="J72" s="189"/>
      <c r="K72" s="65"/>
      <c r="L72" s="65"/>
      <c r="M72" s="189"/>
      <c r="N72" s="395">
        <v>0</v>
      </c>
      <c r="O72" s="395"/>
    </row>
    <row r="73" spans="2:17" s="29" customFormat="1" ht="15.75" x14ac:dyDescent="0.2">
      <c r="B73" s="215">
        <v>9</v>
      </c>
      <c r="C73" s="216" t="s">
        <v>56</v>
      </c>
      <c r="D73" s="65"/>
      <c r="E73" s="65"/>
      <c r="F73" s="65"/>
      <c r="G73" s="217"/>
      <c r="H73" s="396">
        <f>H71*H72</f>
        <v>0</v>
      </c>
      <c r="I73" s="393"/>
      <c r="J73" s="217"/>
      <c r="K73" s="65"/>
      <c r="L73" s="65"/>
      <c r="M73" s="218" t="s">
        <v>3</v>
      </c>
      <c r="N73" s="396">
        <f>N71*N72</f>
        <v>0</v>
      </c>
      <c r="O73" s="393"/>
    </row>
    <row r="74" spans="2:17" s="29" customFormat="1" ht="16.5" thickBot="1" x14ac:dyDescent="0.3">
      <c r="B74" s="172" t="s">
        <v>63</v>
      </c>
      <c r="C74" s="172"/>
      <c r="D74" s="219"/>
      <c r="E74" s="219"/>
      <c r="F74" s="219"/>
      <c r="G74" s="220"/>
      <c r="H74" s="220"/>
      <c r="I74" s="220"/>
      <c r="J74" s="220"/>
      <c r="K74" s="219"/>
      <c r="L74" s="219"/>
      <c r="M74" s="220"/>
      <c r="N74" s="220"/>
      <c r="O74" s="220"/>
      <c r="P74" s="221"/>
    </row>
    <row r="75" spans="2:17" s="29" customFormat="1" ht="16.5" thickBot="1" x14ac:dyDescent="0.3">
      <c r="B75" s="175">
        <v>1</v>
      </c>
      <c r="C75" s="29" t="s">
        <v>64</v>
      </c>
      <c r="D75" s="65"/>
      <c r="E75" s="65"/>
      <c r="F75" s="65"/>
      <c r="G75" s="189"/>
      <c r="H75" s="362">
        <v>0</v>
      </c>
      <c r="I75" s="362"/>
      <c r="J75" s="189"/>
      <c r="K75" s="65"/>
      <c r="L75" s="65"/>
      <c r="M75" s="189"/>
      <c r="N75" s="362">
        <v>0</v>
      </c>
      <c r="O75" s="362"/>
    </row>
    <row r="76" spans="2:17" s="29" customFormat="1" ht="16.5" thickBot="1" x14ac:dyDescent="0.3">
      <c r="B76" s="175">
        <v>2</v>
      </c>
      <c r="C76" s="29" t="s">
        <v>65</v>
      </c>
      <c r="D76" s="185" t="s">
        <v>3</v>
      </c>
      <c r="E76" s="185"/>
      <c r="F76" s="185"/>
      <c r="G76" s="190" t="s">
        <v>21</v>
      </c>
      <c r="H76" s="376">
        <v>0</v>
      </c>
      <c r="I76" s="376"/>
      <c r="J76" s="190" t="s">
        <v>22</v>
      </c>
      <c r="K76" s="185"/>
      <c r="L76" s="185"/>
      <c r="M76" s="190" t="s">
        <v>23</v>
      </c>
      <c r="N76" s="376">
        <v>0</v>
      </c>
      <c r="O76" s="376"/>
      <c r="P76" s="170" t="s">
        <v>22</v>
      </c>
      <c r="Q76" s="170" t="s">
        <v>22</v>
      </c>
    </row>
    <row r="77" spans="2:17" s="29" customFormat="1" ht="16.5" thickBot="1" x14ac:dyDescent="0.3">
      <c r="B77" s="175">
        <v>3</v>
      </c>
      <c r="C77" s="29" t="s">
        <v>66</v>
      </c>
      <c r="D77" s="185"/>
      <c r="E77" s="185"/>
      <c r="F77" s="185"/>
      <c r="G77" s="189"/>
      <c r="H77" s="362">
        <v>0</v>
      </c>
      <c r="I77" s="362"/>
      <c r="J77" s="189"/>
      <c r="K77" s="185"/>
      <c r="L77" s="185"/>
      <c r="M77" s="189"/>
      <c r="N77" s="362">
        <v>0</v>
      </c>
      <c r="O77" s="362"/>
    </row>
    <row r="78" spans="2:17" s="29" customFormat="1" ht="16.5" thickBot="1" x14ac:dyDescent="0.3">
      <c r="B78" s="175">
        <v>4</v>
      </c>
      <c r="C78" s="29" t="s">
        <v>67</v>
      </c>
      <c r="D78" s="185"/>
      <c r="E78" s="185"/>
      <c r="F78" s="185"/>
      <c r="G78" s="189"/>
      <c r="H78" s="362">
        <v>0</v>
      </c>
      <c r="I78" s="362"/>
      <c r="J78" s="189"/>
      <c r="K78" s="185"/>
      <c r="L78" s="185"/>
      <c r="M78" s="189"/>
      <c r="N78" s="362">
        <v>0</v>
      </c>
      <c r="O78" s="362"/>
    </row>
    <row r="79" spans="2:17" s="29" customFormat="1" ht="16.5" thickBot="1" x14ac:dyDescent="0.3">
      <c r="B79" s="175">
        <v>5</v>
      </c>
      <c r="C79" s="29" t="s">
        <v>19</v>
      </c>
      <c r="D79" s="185"/>
      <c r="E79" s="185"/>
      <c r="F79" s="185"/>
      <c r="G79" s="189"/>
      <c r="H79" s="362">
        <v>0</v>
      </c>
      <c r="I79" s="362"/>
      <c r="J79" s="189"/>
      <c r="K79" s="185"/>
      <c r="L79" s="185"/>
      <c r="M79" s="189"/>
      <c r="N79" s="362">
        <v>0</v>
      </c>
      <c r="O79" s="362"/>
    </row>
    <row r="80" spans="2:17" s="29" customFormat="1" ht="16.5" thickBot="1" x14ac:dyDescent="0.3">
      <c r="B80" s="175">
        <v>6</v>
      </c>
      <c r="C80" s="29" t="s">
        <v>18</v>
      </c>
      <c r="D80" s="185"/>
      <c r="E80" s="185"/>
      <c r="F80" s="185"/>
      <c r="G80" s="189"/>
      <c r="H80" s="362">
        <v>0</v>
      </c>
      <c r="I80" s="362"/>
      <c r="J80" s="189"/>
      <c r="K80" s="185"/>
      <c r="L80" s="185"/>
      <c r="M80" s="189"/>
      <c r="N80" s="362">
        <v>0</v>
      </c>
      <c r="O80" s="362"/>
    </row>
    <row r="81" spans="2:17" s="29" customFormat="1" ht="16.5" thickBot="1" x14ac:dyDescent="0.3">
      <c r="B81" s="175">
        <v>7</v>
      </c>
      <c r="C81" s="29" t="s">
        <v>25</v>
      </c>
      <c r="D81" s="185"/>
      <c r="E81" s="185"/>
      <c r="F81" s="185"/>
      <c r="G81" s="189"/>
      <c r="H81" s="362">
        <v>0</v>
      </c>
      <c r="I81" s="362"/>
      <c r="J81" s="189"/>
      <c r="K81" s="185"/>
      <c r="L81" s="185"/>
      <c r="M81" s="189"/>
      <c r="N81" s="362">
        <v>0</v>
      </c>
      <c r="O81" s="362"/>
    </row>
    <row r="82" spans="2:17" s="29" customFormat="1" ht="16.5" thickBot="1" x14ac:dyDescent="0.3">
      <c r="B82" s="175">
        <v>8</v>
      </c>
      <c r="C82" s="29" t="s">
        <v>68</v>
      </c>
      <c r="D82" s="185"/>
      <c r="E82" s="185"/>
      <c r="F82" s="185"/>
      <c r="G82" s="189"/>
      <c r="H82" s="362">
        <v>0</v>
      </c>
      <c r="I82" s="362"/>
      <c r="J82" s="189"/>
      <c r="K82" s="185"/>
      <c r="L82" s="185"/>
      <c r="M82" s="189"/>
      <c r="N82" s="362">
        <v>0</v>
      </c>
      <c r="O82" s="362"/>
    </row>
    <row r="83" spans="2:17" s="29" customFormat="1" ht="16.5" thickBot="1" x14ac:dyDescent="0.3">
      <c r="B83" s="175">
        <v>9</v>
      </c>
      <c r="C83" s="29" t="s">
        <v>69</v>
      </c>
      <c r="D83" s="185" t="s">
        <v>3</v>
      </c>
      <c r="E83" s="185"/>
      <c r="F83" s="185"/>
      <c r="G83" s="190" t="s">
        <v>21</v>
      </c>
      <c r="H83" s="376">
        <v>0</v>
      </c>
      <c r="I83" s="376"/>
      <c r="J83" s="190" t="s">
        <v>22</v>
      </c>
      <c r="K83" s="185"/>
      <c r="L83" s="185"/>
      <c r="M83" s="190" t="s">
        <v>23</v>
      </c>
      <c r="N83" s="376">
        <v>0</v>
      </c>
      <c r="O83" s="376"/>
      <c r="P83" s="170" t="s">
        <v>22</v>
      </c>
      <c r="Q83" s="170" t="s">
        <v>22</v>
      </c>
    </row>
    <row r="84" spans="2:17" s="29" customFormat="1" ht="16.5" thickBot="1" x14ac:dyDescent="0.3">
      <c r="B84" s="175">
        <v>10</v>
      </c>
      <c r="C84" s="29" t="s">
        <v>70</v>
      </c>
      <c r="D84" s="185" t="s">
        <v>3</v>
      </c>
      <c r="E84" s="185"/>
      <c r="F84" s="185"/>
      <c r="G84" s="190" t="s">
        <v>21</v>
      </c>
      <c r="H84" s="376">
        <v>0</v>
      </c>
      <c r="I84" s="376"/>
      <c r="J84" s="190" t="s">
        <v>22</v>
      </c>
      <c r="K84" s="185"/>
      <c r="L84" s="185"/>
      <c r="M84" s="190" t="s">
        <v>23</v>
      </c>
      <c r="N84" s="376">
        <v>0</v>
      </c>
      <c r="O84" s="376"/>
      <c r="P84" s="170" t="s">
        <v>22</v>
      </c>
      <c r="Q84" s="170" t="s">
        <v>22</v>
      </c>
    </row>
    <row r="85" spans="2:17" s="29" customFormat="1" ht="16.5" thickBot="1" x14ac:dyDescent="0.3">
      <c r="B85" s="175">
        <v>11</v>
      </c>
      <c r="C85" s="29" t="s">
        <v>54</v>
      </c>
      <c r="D85" s="185"/>
      <c r="E85" s="185"/>
      <c r="F85" s="185"/>
      <c r="G85" s="222" t="s">
        <v>3</v>
      </c>
      <c r="H85" s="369">
        <f>(H75-H76+H77+H78+H79+H80+H81+H82-H83-H84)</f>
        <v>0</v>
      </c>
      <c r="I85" s="368"/>
      <c r="J85" s="222" t="s">
        <v>3</v>
      </c>
      <c r="K85" s="185"/>
      <c r="L85" s="185"/>
      <c r="M85" s="222" t="s">
        <v>3</v>
      </c>
      <c r="N85" s="369">
        <f>(N75-N76+N77+N78+N79+N80+N81+N82-N83-N84)</f>
        <v>0</v>
      </c>
      <c r="O85" s="368"/>
    </row>
    <row r="86" spans="2:17" s="29" customFormat="1" ht="16.5" thickBot="1" x14ac:dyDescent="0.3">
      <c r="B86" s="175"/>
      <c r="C86" s="6" t="s">
        <v>71</v>
      </c>
      <c r="D86" s="185"/>
      <c r="E86" s="185"/>
      <c r="F86" s="185"/>
      <c r="G86" s="189" t="s">
        <v>3</v>
      </c>
      <c r="H86" s="395">
        <v>0</v>
      </c>
      <c r="I86" s="395"/>
      <c r="J86" s="189" t="s">
        <v>3</v>
      </c>
      <c r="K86" s="185"/>
      <c r="L86" s="185"/>
      <c r="M86" s="189" t="s">
        <v>3</v>
      </c>
      <c r="N86" s="395">
        <v>0</v>
      </c>
      <c r="O86" s="395"/>
      <c r="P86" s="29" t="s">
        <v>3</v>
      </c>
    </row>
    <row r="87" spans="2:17" s="29" customFormat="1" ht="16.5" thickBot="1" x14ac:dyDescent="0.3">
      <c r="B87" s="175">
        <v>12</v>
      </c>
      <c r="C87" s="29" t="s">
        <v>72</v>
      </c>
      <c r="D87" s="185"/>
      <c r="E87" s="185"/>
      <c r="F87" s="185"/>
      <c r="G87" s="189"/>
      <c r="H87" s="369">
        <f>H85*H86</f>
        <v>0</v>
      </c>
      <c r="I87" s="368"/>
      <c r="J87" s="189"/>
      <c r="K87" s="185"/>
      <c r="L87" s="185"/>
      <c r="M87" s="189"/>
      <c r="N87" s="369">
        <f>N85*N86</f>
        <v>0</v>
      </c>
      <c r="O87" s="368"/>
    </row>
    <row r="88" spans="2:17" s="29" customFormat="1" ht="16.5" thickBot="1" x14ac:dyDescent="0.3">
      <c r="B88" s="175">
        <v>13</v>
      </c>
      <c r="C88" s="29" t="s">
        <v>73</v>
      </c>
      <c r="D88" s="185" t="s">
        <v>3</v>
      </c>
      <c r="E88" s="185"/>
      <c r="F88" s="185"/>
      <c r="G88" s="190" t="s">
        <v>21</v>
      </c>
      <c r="H88" s="376">
        <v>0</v>
      </c>
      <c r="I88" s="376"/>
      <c r="J88" s="190" t="s">
        <v>22</v>
      </c>
      <c r="K88" s="185"/>
      <c r="L88" s="185"/>
      <c r="M88" s="190" t="s">
        <v>23</v>
      </c>
      <c r="N88" s="376">
        <v>0</v>
      </c>
      <c r="O88" s="376"/>
      <c r="P88" s="170" t="s">
        <v>22</v>
      </c>
      <c r="Q88" s="170" t="s">
        <v>22</v>
      </c>
    </row>
    <row r="89" spans="2:17" s="29" customFormat="1" ht="15.75" x14ac:dyDescent="0.25">
      <c r="B89" s="175"/>
      <c r="D89" s="185"/>
      <c r="E89" s="185"/>
      <c r="F89" s="185"/>
      <c r="G89" s="189"/>
      <c r="H89" s="218"/>
      <c r="I89" s="218"/>
      <c r="J89" s="189"/>
      <c r="K89" s="185"/>
      <c r="L89" s="185"/>
      <c r="M89" s="189"/>
      <c r="N89" s="397"/>
      <c r="O89" s="397"/>
    </row>
    <row r="90" spans="2:17" s="29" customFormat="1" ht="15.75" x14ac:dyDescent="0.25">
      <c r="B90" s="175">
        <v>14</v>
      </c>
      <c r="C90" s="29" t="s">
        <v>74</v>
      </c>
      <c r="D90" s="185"/>
      <c r="E90" s="185"/>
      <c r="F90" s="185"/>
      <c r="G90" s="189"/>
      <c r="H90" s="396">
        <f>SUM(H87-H88)</f>
        <v>0</v>
      </c>
      <c r="I90" s="396"/>
      <c r="J90" s="189"/>
      <c r="K90" s="185"/>
      <c r="L90" s="185"/>
      <c r="M90" s="189"/>
      <c r="N90" s="396">
        <f>SUM(N87-N88)</f>
        <v>0</v>
      </c>
      <c r="O90" s="396"/>
    </row>
    <row r="91" spans="2:17" s="29" customFormat="1" ht="15" x14ac:dyDescent="0.2">
      <c r="B91" s="186"/>
      <c r="D91" s="65"/>
      <c r="E91" s="65"/>
      <c r="F91" s="65"/>
      <c r="G91" s="187"/>
      <c r="H91" s="65"/>
      <c r="I91" s="223"/>
      <c r="J91" s="187"/>
      <c r="K91" s="65"/>
      <c r="L91" s="65"/>
      <c r="M91" s="187"/>
      <c r="N91" s="187"/>
      <c r="O91" s="223"/>
      <c r="P91" s="170"/>
    </row>
    <row r="92" spans="2:17" s="29" customFormat="1" ht="15.75" x14ac:dyDescent="0.2">
      <c r="B92" s="224" t="s">
        <v>75</v>
      </c>
      <c r="C92" s="188"/>
      <c r="D92" s="181"/>
      <c r="E92" s="181"/>
      <c r="F92" s="181"/>
      <c r="G92" s="182"/>
      <c r="H92" s="181"/>
      <c r="I92" s="183"/>
      <c r="J92" s="182"/>
      <c r="K92" s="181"/>
      <c r="L92" s="181"/>
      <c r="M92" s="182"/>
      <c r="N92" s="182"/>
      <c r="O92" s="370"/>
      <c r="P92" s="370"/>
    </row>
    <row r="93" spans="2:17" s="29" customFormat="1" ht="16.5" thickBot="1" x14ac:dyDescent="0.3">
      <c r="B93" s="175">
        <v>1</v>
      </c>
      <c r="C93" s="29" t="s">
        <v>76</v>
      </c>
      <c r="D93" s="65"/>
      <c r="E93" s="65"/>
      <c r="F93" s="65"/>
      <c r="G93" s="225" t="s">
        <v>3</v>
      </c>
      <c r="H93" s="369">
        <f>SUM(H12,H16,H27,H30,H35,H45,H49,H63)</f>
        <v>0</v>
      </c>
      <c r="I93" s="368"/>
      <c r="J93" s="226" t="s">
        <v>3</v>
      </c>
      <c r="K93" s="65"/>
      <c r="L93" s="65"/>
      <c r="M93" s="226" t="s">
        <v>3</v>
      </c>
      <c r="N93" s="369">
        <f>SUM(N12,N16,N27,N30,N35,N45,N49,N63)</f>
        <v>0</v>
      </c>
      <c r="O93" s="368"/>
      <c r="P93" s="170"/>
    </row>
    <row r="94" spans="2:17" s="29" customFormat="1" ht="16.5" thickBot="1" x14ac:dyDescent="0.3">
      <c r="B94" s="175">
        <v>2</v>
      </c>
      <c r="C94" s="29" t="s">
        <v>77</v>
      </c>
      <c r="D94" s="65"/>
      <c r="E94" s="65"/>
      <c r="F94" s="65"/>
      <c r="G94" s="225" t="s">
        <v>3</v>
      </c>
      <c r="H94" s="403">
        <f>H60</f>
        <v>0</v>
      </c>
      <c r="I94" s="399"/>
      <c r="J94" s="226" t="s">
        <v>3</v>
      </c>
      <c r="K94" s="227" t="b">
        <v>0</v>
      </c>
      <c r="L94" s="65"/>
      <c r="M94" s="226" t="s">
        <v>3</v>
      </c>
      <c r="N94" s="398">
        <f>N60</f>
        <v>0</v>
      </c>
      <c r="O94" s="398"/>
      <c r="P94" s="170"/>
      <c r="Q94" s="228" t="b">
        <v>0</v>
      </c>
    </row>
    <row r="95" spans="2:17" s="29" customFormat="1" ht="16.5" thickBot="1" x14ac:dyDescent="0.3">
      <c r="B95" s="175">
        <v>3</v>
      </c>
      <c r="C95" s="29" t="s">
        <v>78</v>
      </c>
      <c r="D95" s="65"/>
      <c r="E95" s="65"/>
      <c r="F95" s="65"/>
      <c r="G95" s="226" t="s">
        <v>3</v>
      </c>
      <c r="H95" s="398">
        <f>H73</f>
        <v>0</v>
      </c>
      <c r="I95" s="399"/>
      <c r="J95" s="226" t="s">
        <v>3</v>
      </c>
      <c r="K95" s="227" t="b">
        <v>0</v>
      </c>
      <c r="L95" s="65"/>
      <c r="M95" s="226" t="s">
        <v>3</v>
      </c>
      <c r="N95" s="398">
        <f>N73</f>
        <v>0</v>
      </c>
      <c r="O95" s="399"/>
      <c r="P95" s="170"/>
      <c r="Q95" s="228" t="b">
        <v>0</v>
      </c>
    </row>
    <row r="96" spans="2:17" s="29" customFormat="1" ht="16.5" thickBot="1" x14ac:dyDescent="0.3">
      <c r="B96" s="175">
        <v>4</v>
      </c>
      <c r="C96" s="29" t="s">
        <v>79</v>
      </c>
      <c r="D96" s="65"/>
      <c r="E96" s="65"/>
      <c r="F96" s="65"/>
      <c r="G96" s="218" t="s">
        <v>3</v>
      </c>
      <c r="H96" s="398">
        <f>H90</f>
        <v>0</v>
      </c>
      <c r="I96" s="399"/>
      <c r="J96" s="218" t="s">
        <v>3</v>
      </c>
      <c r="K96" s="227" t="b">
        <v>0</v>
      </c>
      <c r="L96" s="65"/>
      <c r="M96" s="218" t="s">
        <v>3</v>
      </c>
      <c r="N96" s="398">
        <f>N90</f>
        <v>0</v>
      </c>
      <c r="O96" s="399"/>
      <c r="P96" s="170"/>
      <c r="Q96" s="228" t="b">
        <v>0</v>
      </c>
    </row>
    <row r="97" spans="2:17" s="29" customFormat="1" ht="16.5" thickBot="1" x14ac:dyDescent="0.3">
      <c r="B97" s="175">
        <v>5</v>
      </c>
      <c r="C97" s="29" t="s">
        <v>80</v>
      </c>
      <c r="D97" s="65"/>
      <c r="E97" s="65"/>
      <c r="F97" s="65"/>
      <c r="G97" s="226" t="s">
        <v>3</v>
      </c>
      <c r="H97" s="400">
        <f>IF(K94,H94,0)+IF(K95,H95,0)+IF(K96,H96,0)+H93</f>
        <v>0</v>
      </c>
      <c r="I97" s="400"/>
      <c r="J97" s="226" t="s">
        <v>3</v>
      </c>
      <c r="K97" s="65"/>
      <c r="L97" s="65"/>
      <c r="M97" s="226" t="s">
        <v>3</v>
      </c>
      <c r="N97" s="400">
        <f>IF(Q94,N94,0)+IF(Q95,N95,0)+IF(Q96,N96,0)+N93</f>
        <v>0</v>
      </c>
      <c r="O97" s="400"/>
      <c r="P97" s="170"/>
    </row>
    <row r="98" spans="2:17" s="29" customFormat="1" ht="16.5" thickTop="1" thickBot="1" x14ac:dyDescent="0.25">
      <c r="B98" s="186"/>
      <c r="D98" s="65"/>
      <c r="E98" s="65"/>
      <c r="F98" s="65"/>
      <c r="G98" s="6"/>
      <c r="H98" s="65"/>
      <c r="J98" s="6"/>
      <c r="K98" s="65"/>
      <c r="L98" s="65"/>
      <c r="M98" s="6"/>
      <c r="N98" s="6"/>
      <c r="P98" s="170"/>
    </row>
    <row r="99" spans="2:17" s="29" customFormat="1" ht="15.75" thickBot="1" x14ac:dyDescent="0.25">
      <c r="B99" s="186"/>
      <c r="C99" s="65" t="s">
        <v>81</v>
      </c>
      <c r="D99" s="65"/>
      <c r="E99" s="65"/>
      <c r="F99" s="65"/>
      <c r="G99" s="229"/>
      <c r="H99" s="401">
        <v>0</v>
      </c>
      <c r="I99" s="401"/>
      <c r="J99" s="229"/>
      <c r="K99" s="65"/>
      <c r="L99" s="65"/>
      <c r="M99" s="229"/>
      <c r="N99" s="229"/>
      <c r="P99" s="170"/>
    </row>
    <row r="100" spans="2:17" s="29" customFormat="1" ht="15.75" thickBot="1" x14ac:dyDescent="0.25">
      <c r="B100" s="186"/>
      <c r="C100" s="65" t="s">
        <v>82</v>
      </c>
      <c r="D100" s="65"/>
      <c r="E100" s="65" t="s">
        <v>3</v>
      </c>
      <c r="F100" s="65"/>
      <c r="G100" s="230"/>
      <c r="H100" s="402">
        <f>(H97)</f>
        <v>0</v>
      </c>
      <c r="I100" s="402"/>
      <c r="J100" s="230"/>
      <c r="K100" s="65"/>
      <c r="L100" s="65"/>
      <c r="M100" s="230"/>
      <c r="N100" s="230"/>
      <c r="P100" s="170"/>
    </row>
    <row r="101" spans="2:17" s="29" customFormat="1" ht="16.5" thickTop="1" thickBot="1" x14ac:dyDescent="0.25">
      <c r="B101" s="186"/>
      <c r="C101" s="65" t="s">
        <v>83</v>
      </c>
      <c r="D101" s="65"/>
      <c r="E101" s="65"/>
      <c r="F101" s="65"/>
      <c r="G101" s="230"/>
      <c r="H101" s="402">
        <f>N97</f>
        <v>0</v>
      </c>
      <c r="I101" s="402"/>
      <c r="J101" s="230"/>
      <c r="K101" s="65"/>
      <c r="L101" s="65"/>
      <c r="M101" s="230"/>
      <c r="N101" s="230"/>
      <c r="P101" s="170"/>
    </row>
    <row r="102" spans="2:17" s="29" customFormat="1" ht="16.5" thickTop="1" thickBot="1" x14ac:dyDescent="0.25">
      <c r="B102" s="186"/>
      <c r="C102" s="65" t="s">
        <v>84</v>
      </c>
      <c r="D102" s="65"/>
      <c r="E102" s="65"/>
      <c r="F102" s="65"/>
      <c r="G102" s="231"/>
      <c r="H102" s="402">
        <f>IF(H99=0,0,(H100+H101)/H99)</f>
        <v>0</v>
      </c>
      <c r="I102" s="402"/>
      <c r="J102" s="231"/>
      <c r="K102" s="65"/>
      <c r="L102" s="65"/>
      <c r="M102" s="231"/>
      <c r="N102" s="231"/>
      <c r="O102" s="232"/>
      <c r="P102" s="170"/>
    </row>
    <row r="103" spans="2:17" s="29" customFormat="1" ht="15.75" thickTop="1" x14ac:dyDescent="0.2">
      <c r="B103" s="186"/>
      <c r="D103" s="65"/>
      <c r="E103" s="65"/>
      <c r="F103" s="65"/>
      <c r="G103" s="229"/>
      <c r="H103" s="65"/>
      <c r="I103" s="233"/>
      <c r="J103" s="229"/>
      <c r="K103" s="65"/>
      <c r="L103" s="65"/>
      <c r="M103" s="229"/>
      <c r="N103" s="229"/>
      <c r="P103" s="170"/>
    </row>
    <row r="104" spans="2:17" s="29" customFormat="1" ht="15.75" x14ac:dyDescent="0.2">
      <c r="B104" s="224" t="s">
        <v>85</v>
      </c>
      <c r="C104" s="188"/>
      <c r="D104" s="210"/>
      <c r="E104" s="210"/>
      <c r="F104" s="210"/>
      <c r="G104" s="211"/>
      <c r="H104" s="210"/>
      <c r="I104" s="234"/>
      <c r="J104" s="211"/>
      <c r="K104" s="210"/>
      <c r="L104" s="210"/>
      <c r="M104" s="211"/>
      <c r="N104" s="211"/>
      <c r="O104" s="234"/>
      <c r="P104" s="208"/>
    </row>
    <row r="106" spans="2:17" s="29" customFormat="1" ht="17.100000000000001" customHeight="1" x14ac:dyDescent="0.2">
      <c r="B106" s="404" t="s">
        <v>86</v>
      </c>
      <c r="C106" s="404"/>
      <c r="D106" s="229"/>
      <c r="E106" s="415">
        <v>0</v>
      </c>
      <c r="F106" s="415"/>
      <c r="G106" s="186"/>
      <c r="H106" s="235"/>
      <c r="I106" s="65"/>
      <c r="J106" s="229"/>
      <c r="K106" s="65"/>
      <c r="L106" s="65"/>
      <c r="M106" s="229"/>
      <c r="N106" s="229"/>
      <c r="P106" s="170"/>
    </row>
    <row r="107" spans="2:17" ht="17.100000000000001" customHeight="1" x14ac:dyDescent="0.2">
      <c r="B107" s="404" t="s">
        <v>87</v>
      </c>
      <c r="C107" s="404"/>
      <c r="D107" s="164"/>
      <c r="E107" s="416">
        <v>0</v>
      </c>
      <c r="F107" s="416"/>
      <c r="G107" s="5"/>
      <c r="H107" s="235"/>
      <c r="I107" s="48"/>
    </row>
    <row r="108" spans="2:17" ht="17.850000000000001" customHeight="1" thickBot="1" x14ac:dyDescent="0.25">
      <c r="B108" s="404" t="s">
        <v>88</v>
      </c>
      <c r="C108" s="404"/>
      <c r="D108" s="164"/>
      <c r="E108" s="405">
        <f>IF(E107=0,0,E106/E107)</f>
        <v>0</v>
      </c>
      <c r="F108" s="405"/>
      <c r="G108" s="5"/>
      <c r="H108" s="235"/>
      <c r="I108" s="48"/>
      <c r="K108" s="48" t="s">
        <v>89</v>
      </c>
    </row>
    <row r="109" spans="2:17" ht="15.75" thickTop="1" x14ac:dyDescent="0.2">
      <c r="C109" s="235"/>
      <c r="E109" s="235"/>
      <c r="F109" s="235"/>
    </row>
    <row r="110" spans="2:17" ht="19.350000000000001" customHeight="1" thickBot="1" x14ac:dyDescent="0.3">
      <c r="B110" s="236" t="s">
        <v>90</v>
      </c>
      <c r="C110" s="235"/>
      <c r="D110" s="237"/>
      <c r="E110" s="237"/>
      <c r="F110" s="237"/>
      <c r="G110" s="238"/>
      <c r="H110" s="237"/>
      <c r="I110" s="239"/>
      <c r="J110" s="238"/>
      <c r="K110" s="237"/>
      <c r="L110" s="237"/>
      <c r="M110" s="238"/>
      <c r="N110" s="238"/>
      <c r="O110" s="239"/>
      <c r="P110" s="240"/>
      <c r="Q110" s="7"/>
    </row>
    <row r="111" spans="2:17" ht="15" customHeight="1" x14ac:dyDescent="0.2">
      <c r="B111" s="406"/>
      <c r="C111" s="407"/>
      <c r="D111" s="407"/>
      <c r="E111" s="407"/>
      <c r="F111" s="407"/>
      <c r="G111" s="407"/>
      <c r="H111" s="407"/>
      <c r="I111" s="407"/>
      <c r="J111" s="407"/>
      <c r="K111" s="407"/>
      <c r="L111" s="407"/>
      <c r="M111" s="407"/>
      <c r="N111" s="407"/>
      <c r="O111" s="408"/>
    </row>
    <row r="112" spans="2:17" x14ac:dyDescent="0.2">
      <c r="B112" s="409"/>
      <c r="C112" s="410"/>
      <c r="D112" s="410"/>
      <c r="E112" s="410"/>
      <c r="F112" s="410"/>
      <c r="G112" s="410"/>
      <c r="H112" s="410"/>
      <c r="I112" s="410"/>
      <c r="J112" s="410"/>
      <c r="K112" s="410"/>
      <c r="L112" s="410"/>
      <c r="M112" s="410"/>
      <c r="N112" s="410"/>
      <c r="O112" s="411"/>
    </row>
    <row r="113" spans="2:15" x14ac:dyDescent="0.2">
      <c r="B113" s="409"/>
      <c r="C113" s="410"/>
      <c r="D113" s="410"/>
      <c r="E113" s="410"/>
      <c r="F113" s="410"/>
      <c r="G113" s="410"/>
      <c r="H113" s="410"/>
      <c r="I113" s="410"/>
      <c r="J113" s="410"/>
      <c r="K113" s="410"/>
      <c r="L113" s="410"/>
      <c r="M113" s="410"/>
      <c r="N113" s="410"/>
      <c r="O113" s="411"/>
    </row>
    <row r="114" spans="2:15" x14ac:dyDescent="0.2">
      <c r="B114" s="409"/>
      <c r="C114" s="410"/>
      <c r="D114" s="410"/>
      <c r="E114" s="410"/>
      <c r="F114" s="410"/>
      <c r="G114" s="410"/>
      <c r="H114" s="410"/>
      <c r="I114" s="410"/>
      <c r="J114" s="410"/>
      <c r="K114" s="410"/>
      <c r="L114" s="410"/>
      <c r="M114" s="410"/>
      <c r="N114" s="410"/>
      <c r="O114" s="411"/>
    </row>
    <row r="115" spans="2:15" x14ac:dyDescent="0.2">
      <c r="B115" s="409"/>
      <c r="C115" s="410"/>
      <c r="D115" s="410"/>
      <c r="E115" s="410"/>
      <c r="F115" s="410"/>
      <c r="G115" s="410"/>
      <c r="H115" s="410"/>
      <c r="I115" s="410"/>
      <c r="J115" s="410"/>
      <c r="K115" s="410"/>
      <c r="L115" s="410"/>
      <c r="M115" s="410"/>
      <c r="N115" s="410"/>
      <c r="O115" s="411"/>
    </row>
    <row r="116" spans="2:15" x14ac:dyDescent="0.2">
      <c r="B116" s="409"/>
      <c r="C116" s="410"/>
      <c r="D116" s="410"/>
      <c r="E116" s="410"/>
      <c r="F116" s="410"/>
      <c r="G116" s="410"/>
      <c r="H116" s="410"/>
      <c r="I116" s="410"/>
      <c r="J116" s="410"/>
      <c r="K116" s="410"/>
      <c r="L116" s="410"/>
      <c r="M116" s="410"/>
      <c r="N116" s="410"/>
      <c r="O116" s="411"/>
    </row>
    <row r="117" spans="2:15" x14ac:dyDescent="0.2">
      <c r="B117" s="409"/>
      <c r="C117" s="410"/>
      <c r="D117" s="410"/>
      <c r="E117" s="410"/>
      <c r="F117" s="410"/>
      <c r="G117" s="410"/>
      <c r="H117" s="410"/>
      <c r="I117" s="410"/>
      <c r="J117" s="410"/>
      <c r="K117" s="410"/>
      <c r="L117" s="410"/>
      <c r="M117" s="410"/>
      <c r="N117" s="410"/>
      <c r="O117" s="411"/>
    </row>
    <row r="118" spans="2:15" x14ac:dyDescent="0.2">
      <c r="B118" s="409"/>
      <c r="C118" s="410"/>
      <c r="D118" s="410"/>
      <c r="E118" s="410"/>
      <c r="F118" s="410"/>
      <c r="G118" s="410"/>
      <c r="H118" s="410"/>
      <c r="I118" s="410"/>
      <c r="J118" s="410"/>
      <c r="K118" s="410"/>
      <c r="L118" s="410"/>
      <c r="M118" s="410"/>
      <c r="N118" s="410"/>
      <c r="O118" s="411"/>
    </row>
    <row r="119" spans="2:15" ht="13.5" thickBot="1" x14ac:dyDescent="0.25">
      <c r="B119" s="412"/>
      <c r="C119" s="413"/>
      <c r="D119" s="413"/>
      <c r="E119" s="413"/>
      <c r="F119" s="413"/>
      <c r="G119" s="413"/>
      <c r="H119" s="413"/>
      <c r="I119" s="413"/>
      <c r="J119" s="413"/>
      <c r="K119" s="413"/>
      <c r="L119" s="413"/>
      <c r="M119" s="413"/>
      <c r="N119" s="413"/>
      <c r="O119" s="414"/>
    </row>
    <row r="120" spans="2:15" ht="12.6" customHeight="1" x14ac:dyDescent="0.2">
      <c r="B120" s="352"/>
      <c r="C120" s="352"/>
      <c r="D120" s="42"/>
      <c r="E120" s="42"/>
      <c r="F120" s="42"/>
      <c r="G120" s="43"/>
      <c r="H120" s="42"/>
      <c r="I120" s="41"/>
      <c r="J120" s="43"/>
      <c r="K120" s="42"/>
      <c r="L120" s="42"/>
      <c r="M120" s="43"/>
      <c r="N120" s="43"/>
      <c r="O120" s="42"/>
    </row>
    <row r="121" spans="2:15" x14ac:dyDescent="0.2">
      <c r="B121" s="41"/>
    </row>
  </sheetData>
  <sheetProtection password="DA43" sheet="1" selectLockedCells="1"/>
  <mergeCells count="182">
    <mergeCell ref="B108:C108"/>
    <mergeCell ref="E108:F108"/>
    <mergeCell ref="B111:O119"/>
    <mergeCell ref="H101:I101"/>
    <mergeCell ref="H102:I102"/>
    <mergeCell ref="B106:C106"/>
    <mergeCell ref="E106:F106"/>
    <mergeCell ref="B107:C107"/>
    <mergeCell ref="E107:F107"/>
    <mergeCell ref="H96:I96"/>
    <mergeCell ref="N96:O96"/>
    <mergeCell ref="H97:I97"/>
    <mergeCell ref="N97:O97"/>
    <mergeCell ref="H99:I99"/>
    <mergeCell ref="H100:I100"/>
    <mergeCell ref="O92:P92"/>
    <mergeCell ref="H93:I93"/>
    <mergeCell ref="N93:O93"/>
    <mergeCell ref="H94:I94"/>
    <mergeCell ref="N94:O94"/>
    <mergeCell ref="H95:I95"/>
    <mergeCell ref="N95:O95"/>
    <mergeCell ref="H87:I87"/>
    <mergeCell ref="N87:O87"/>
    <mergeCell ref="H88:I88"/>
    <mergeCell ref="N88:O88"/>
    <mergeCell ref="N89:O89"/>
    <mergeCell ref="H90:I90"/>
    <mergeCell ref="N90:O90"/>
    <mergeCell ref="H84:I84"/>
    <mergeCell ref="N84:O84"/>
    <mergeCell ref="H85:I85"/>
    <mergeCell ref="N85:O85"/>
    <mergeCell ref="H86:I86"/>
    <mergeCell ref="N86:O86"/>
    <mergeCell ref="H81:I81"/>
    <mergeCell ref="N81:O81"/>
    <mergeCell ref="H82:I82"/>
    <mergeCell ref="N82:O82"/>
    <mergeCell ref="H83:I83"/>
    <mergeCell ref="N83:O83"/>
    <mergeCell ref="H78:I78"/>
    <mergeCell ref="N78:O78"/>
    <mergeCell ref="H79:I79"/>
    <mergeCell ref="N79:O79"/>
    <mergeCell ref="H80:I80"/>
    <mergeCell ref="N80:O80"/>
    <mergeCell ref="H75:I75"/>
    <mergeCell ref="N75:O75"/>
    <mergeCell ref="H76:I76"/>
    <mergeCell ref="N76:O76"/>
    <mergeCell ref="H77:I77"/>
    <mergeCell ref="N77:O77"/>
    <mergeCell ref="H71:I71"/>
    <mergeCell ref="N71:O71"/>
    <mergeCell ref="H72:I72"/>
    <mergeCell ref="N72:O72"/>
    <mergeCell ref="H73:I73"/>
    <mergeCell ref="N73:O73"/>
    <mergeCell ref="H68:I68"/>
    <mergeCell ref="N68:O68"/>
    <mergeCell ref="H69:I69"/>
    <mergeCell ref="N69:O69"/>
    <mergeCell ref="H70:I70"/>
    <mergeCell ref="N70:O70"/>
    <mergeCell ref="H65:I65"/>
    <mergeCell ref="N65:O65"/>
    <mergeCell ref="H66:I66"/>
    <mergeCell ref="N66:O66"/>
    <mergeCell ref="H67:I67"/>
    <mergeCell ref="N67:O67"/>
    <mergeCell ref="J61:K61"/>
    <mergeCell ref="O61:P61"/>
    <mergeCell ref="H62:I62"/>
    <mergeCell ref="N62:O62"/>
    <mergeCell ref="H63:I63"/>
    <mergeCell ref="N63:O63"/>
    <mergeCell ref="H58:I58"/>
    <mergeCell ref="N58:O58"/>
    <mergeCell ref="H59:I59"/>
    <mergeCell ref="N59:O59"/>
    <mergeCell ref="H60:I60"/>
    <mergeCell ref="N60:O60"/>
    <mergeCell ref="H55:I55"/>
    <mergeCell ref="N55:O55"/>
    <mergeCell ref="H56:I56"/>
    <mergeCell ref="N56:O56"/>
    <mergeCell ref="H57:I57"/>
    <mergeCell ref="N57:O57"/>
    <mergeCell ref="H52:I52"/>
    <mergeCell ref="N52:O52"/>
    <mergeCell ref="H53:I53"/>
    <mergeCell ref="N53:O53"/>
    <mergeCell ref="H54:I54"/>
    <mergeCell ref="N54:O54"/>
    <mergeCell ref="H48:I48"/>
    <mergeCell ref="N48:O48"/>
    <mergeCell ref="H49:I49"/>
    <mergeCell ref="N49:O49"/>
    <mergeCell ref="H51:I51"/>
    <mergeCell ref="N51:O51"/>
    <mergeCell ref="H45:I45"/>
    <mergeCell ref="N45:O45"/>
    <mergeCell ref="J46:K46"/>
    <mergeCell ref="O46:P46"/>
    <mergeCell ref="H47:I47"/>
    <mergeCell ref="N47:O47"/>
    <mergeCell ref="H42:I42"/>
    <mergeCell ref="N42:O42"/>
    <mergeCell ref="H43:I43"/>
    <mergeCell ref="N43:O43"/>
    <mergeCell ref="H44:I44"/>
    <mergeCell ref="N44:O44"/>
    <mergeCell ref="O38:P38"/>
    <mergeCell ref="H39:I39"/>
    <mergeCell ref="N39:O39"/>
    <mergeCell ref="H40:I40"/>
    <mergeCell ref="N40:O40"/>
    <mergeCell ref="H41:I41"/>
    <mergeCell ref="N41:O41"/>
    <mergeCell ref="H34:I34"/>
    <mergeCell ref="N34:O34"/>
    <mergeCell ref="H35:I35"/>
    <mergeCell ref="N35:O35"/>
    <mergeCell ref="B36:P36"/>
    <mergeCell ref="B37:P37"/>
    <mergeCell ref="H30:I30"/>
    <mergeCell ref="N30:O30"/>
    <mergeCell ref="B31:P31"/>
    <mergeCell ref="H32:I32"/>
    <mergeCell ref="N32:O32"/>
    <mergeCell ref="H33:I33"/>
    <mergeCell ref="N33:O33"/>
    <mergeCell ref="N11:O11"/>
    <mergeCell ref="H19:I19"/>
    <mergeCell ref="H26:I26"/>
    <mergeCell ref="N26:O26"/>
    <mergeCell ref="H27:I27"/>
    <mergeCell ref="N27:O27"/>
    <mergeCell ref="O28:P28"/>
    <mergeCell ref="H29:I29"/>
    <mergeCell ref="N29:O29"/>
    <mergeCell ref="H23:I23"/>
    <mergeCell ref="N23:O23"/>
    <mergeCell ref="H24:I24"/>
    <mergeCell ref="N24:O24"/>
    <mergeCell ref="H25:I25"/>
    <mergeCell ref="N25:O25"/>
    <mergeCell ref="H21:I21"/>
    <mergeCell ref="N21:O21"/>
    <mergeCell ref="H22:I22"/>
    <mergeCell ref="N22:O22"/>
    <mergeCell ref="H16:I16"/>
    <mergeCell ref="N16:O16"/>
    <mergeCell ref="O17:P17"/>
    <mergeCell ref="H18:I18"/>
    <mergeCell ref="N18:O18"/>
    <mergeCell ref="N19:O19"/>
    <mergeCell ref="B120:C120"/>
    <mergeCell ref="B2:O2"/>
    <mergeCell ref="B3:P3"/>
    <mergeCell ref="B4:C4"/>
    <mergeCell ref="H4:O4"/>
    <mergeCell ref="B5:E5"/>
    <mergeCell ref="H5:O5"/>
    <mergeCell ref="P5:Y5"/>
    <mergeCell ref="N20:O20"/>
    <mergeCell ref="B6:P6"/>
    <mergeCell ref="B7:C9"/>
    <mergeCell ref="H12:I12"/>
    <mergeCell ref="N12:O12"/>
    <mergeCell ref="O13:P13"/>
    <mergeCell ref="H14:I14"/>
    <mergeCell ref="N14:O14"/>
    <mergeCell ref="H20:I20"/>
    <mergeCell ref="H15:I15"/>
    <mergeCell ref="N15:O15"/>
    <mergeCell ref="H8:I8"/>
    <mergeCell ref="N8:O8"/>
    <mergeCell ref="B10:I10"/>
    <mergeCell ref="O10:P10"/>
    <mergeCell ref="H11:I11"/>
  </mergeCells>
  <dataValidations count="1">
    <dataValidation type="list" allowBlank="1" showInputMessage="1" showErrorMessage="1" sqref="L26 F26" xr:uid="{CE339E43-B500-4CB8-8A65-DCF3E5A32A12}">
      <formula1>"0, .30, .28, .26"</formula1>
    </dataValidation>
  </dataValidations>
  <pageMargins left="0.75" right="0.67" top="0.51" bottom="0.5" header="0.5" footer="0.5"/>
  <pageSetup scale="51" orientation="portrait" r:id="rId1"/>
  <rowBreaks count="1" manualBreakCount="1">
    <brk id="49" max="16" man="1"/>
  </rowBreaks>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locked="0" defaultSize="0" autoFill="0" autoLine="0" autoPict="0" altText="CHECK TO USE">
                <anchor moveWithCells="1">
                  <from>
                    <xdr:col>4</xdr:col>
                    <xdr:colOff>838200</xdr:colOff>
                    <xdr:row>92</xdr:row>
                    <xdr:rowOff>200025</xdr:rowOff>
                  </from>
                  <to>
                    <xdr:col>6</xdr:col>
                    <xdr:colOff>142875</xdr:colOff>
                    <xdr:row>94</xdr:row>
                    <xdr:rowOff>0</xdr:rowOff>
                  </to>
                </anchor>
              </controlPr>
            </control>
          </mc:Choice>
        </mc:AlternateContent>
        <mc:AlternateContent xmlns:mc="http://schemas.openxmlformats.org/markup-compatibility/2006">
          <mc:Choice Requires="x14">
            <control shapeId="7170" r:id="rId5" name="Check Box 2">
              <controlPr locked="0" defaultSize="0" autoFill="0" autoLine="0" autoPict="0">
                <anchor moveWithCells="1">
                  <from>
                    <xdr:col>4</xdr:col>
                    <xdr:colOff>838200</xdr:colOff>
                    <xdr:row>94</xdr:row>
                    <xdr:rowOff>9525</xdr:rowOff>
                  </from>
                  <to>
                    <xdr:col>6</xdr:col>
                    <xdr:colOff>142875</xdr:colOff>
                    <xdr:row>95</xdr:row>
                    <xdr:rowOff>28575</xdr:rowOff>
                  </to>
                </anchor>
              </controlPr>
            </control>
          </mc:Choice>
        </mc:AlternateContent>
        <mc:AlternateContent xmlns:mc="http://schemas.openxmlformats.org/markup-compatibility/2006">
          <mc:Choice Requires="x14">
            <control shapeId="7171" r:id="rId6" name="Check Box 3">
              <controlPr locked="0" defaultSize="0" autoFill="0" autoLine="0" autoPict="0">
                <anchor moveWithCells="1">
                  <from>
                    <xdr:col>4</xdr:col>
                    <xdr:colOff>838200</xdr:colOff>
                    <xdr:row>95</xdr:row>
                    <xdr:rowOff>47625</xdr:rowOff>
                  </from>
                  <to>
                    <xdr:col>6</xdr:col>
                    <xdr:colOff>142875</xdr:colOff>
                    <xdr:row>96</xdr:row>
                    <xdr:rowOff>47625</xdr:rowOff>
                  </to>
                </anchor>
              </controlPr>
            </control>
          </mc:Choice>
        </mc:AlternateContent>
        <mc:AlternateContent xmlns:mc="http://schemas.openxmlformats.org/markup-compatibility/2006">
          <mc:Choice Requires="x14">
            <control shapeId="7172" r:id="rId7" name="Check Box 4">
              <controlPr locked="0" defaultSize="0" autoFill="0" autoLine="0" autoPict="0" altText="CHECK TO USE">
                <anchor moveWithCells="1">
                  <from>
                    <xdr:col>10</xdr:col>
                    <xdr:colOff>866775</xdr:colOff>
                    <xdr:row>92</xdr:row>
                    <xdr:rowOff>200025</xdr:rowOff>
                  </from>
                  <to>
                    <xdr:col>12</xdr:col>
                    <xdr:colOff>152400</xdr:colOff>
                    <xdr:row>94</xdr:row>
                    <xdr:rowOff>0</xdr:rowOff>
                  </to>
                </anchor>
              </controlPr>
            </control>
          </mc:Choice>
        </mc:AlternateContent>
        <mc:AlternateContent xmlns:mc="http://schemas.openxmlformats.org/markup-compatibility/2006">
          <mc:Choice Requires="x14">
            <control shapeId="7173" r:id="rId8" name="Check Box 5">
              <controlPr locked="0" defaultSize="0" autoFill="0" autoLine="0" autoPict="0" altText="CHECK TO USE">
                <anchor moveWithCells="1">
                  <from>
                    <xdr:col>10</xdr:col>
                    <xdr:colOff>866775</xdr:colOff>
                    <xdr:row>94</xdr:row>
                    <xdr:rowOff>9525</xdr:rowOff>
                  </from>
                  <to>
                    <xdr:col>12</xdr:col>
                    <xdr:colOff>152400</xdr:colOff>
                    <xdr:row>95</xdr:row>
                    <xdr:rowOff>28575</xdr:rowOff>
                  </to>
                </anchor>
              </controlPr>
            </control>
          </mc:Choice>
        </mc:AlternateContent>
        <mc:AlternateContent xmlns:mc="http://schemas.openxmlformats.org/markup-compatibility/2006">
          <mc:Choice Requires="x14">
            <control shapeId="7174" r:id="rId9" name="Check Box 6">
              <controlPr locked="0" defaultSize="0" autoFill="0" autoLine="0" autoPict="0" altText="CHECK TO USE">
                <anchor moveWithCells="1">
                  <from>
                    <xdr:col>10</xdr:col>
                    <xdr:colOff>866775</xdr:colOff>
                    <xdr:row>95</xdr:row>
                    <xdr:rowOff>38100</xdr:rowOff>
                  </from>
                  <to>
                    <xdr:col>12</xdr:col>
                    <xdr:colOff>152400</xdr:colOff>
                    <xdr:row>96</xdr:row>
                    <xdr:rowOff>47625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B523E3-B2F5-4D0B-BB67-8EBD57A3AD2C}">
  <sheetPr codeName="Sheet2"/>
  <dimension ref="A2:F32"/>
  <sheetViews>
    <sheetView showGridLines="0" zoomScaleNormal="150" workbookViewId="0">
      <selection activeCell="B20" sqref="B20"/>
    </sheetView>
  </sheetViews>
  <sheetFormatPr defaultColWidth="11.42578125" defaultRowHeight="15" x14ac:dyDescent="0.2"/>
  <cols>
    <col min="1" max="1" width="57.7109375" style="29" customWidth="1"/>
    <col min="2" max="2" width="23.28515625" style="29" customWidth="1"/>
    <col min="3" max="3" width="4.7109375" style="29" customWidth="1"/>
    <col min="4" max="4" width="16.7109375" style="29" customWidth="1"/>
    <col min="5" max="5" width="37" style="29" customWidth="1"/>
    <col min="6" max="16384" width="11.42578125" style="29"/>
  </cols>
  <sheetData>
    <row r="2" spans="1:5" ht="13.35" customHeight="1" x14ac:dyDescent="0.2">
      <c r="B2" s="419"/>
      <c r="C2" s="419"/>
      <c r="D2" s="419"/>
      <c r="E2" s="419"/>
    </row>
    <row r="3" spans="1:5" ht="13.35" customHeight="1" x14ac:dyDescent="0.2">
      <c r="B3" s="419"/>
      <c r="C3" s="419"/>
      <c r="D3" s="419"/>
      <c r="E3" s="419"/>
    </row>
    <row r="4" spans="1:5" ht="31.35" customHeight="1" x14ac:dyDescent="0.2"/>
    <row r="5" spans="1:5" s="241" customFormat="1" ht="74.849999999999994" customHeight="1" x14ac:dyDescent="0.2">
      <c r="A5" s="418" t="s">
        <v>91</v>
      </c>
      <c r="B5" s="418"/>
      <c r="C5" s="418"/>
      <c r="D5" s="418"/>
      <c r="E5" s="418"/>
    </row>
    <row r="6" spans="1:5" ht="17.100000000000001" customHeight="1" x14ac:dyDescent="0.2">
      <c r="A6" s="417" t="s">
        <v>4</v>
      </c>
      <c r="B6" s="417"/>
      <c r="C6" s="417"/>
      <c r="D6" s="417"/>
      <c r="E6" s="417"/>
    </row>
    <row r="7" spans="1:5" ht="38.25" x14ac:dyDescent="0.2">
      <c r="A7" s="24" t="s">
        <v>92</v>
      </c>
      <c r="B7" s="30"/>
      <c r="C7" s="31"/>
      <c r="D7" s="31"/>
      <c r="E7" s="31"/>
    </row>
    <row r="8" spans="1:5" ht="15.75" thickBot="1" x14ac:dyDescent="0.25">
      <c r="A8" s="72" t="s">
        <v>93</v>
      </c>
      <c r="B8" s="73" t="s">
        <v>6</v>
      </c>
      <c r="C8" s="32"/>
      <c r="D8" s="32"/>
      <c r="E8" s="32"/>
    </row>
    <row r="9" spans="1:5" ht="15.75" thickBot="1" x14ac:dyDescent="0.25">
      <c r="B9" s="70"/>
      <c r="C9" s="4"/>
      <c r="D9" s="33" t="s">
        <v>3</v>
      </c>
      <c r="E9" s="33"/>
    </row>
    <row r="10" spans="1:5" ht="16.5" thickBot="1" x14ac:dyDescent="0.3">
      <c r="A10" s="44" t="s">
        <v>94</v>
      </c>
      <c r="B10" s="4"/>
      <c r="C10" s="4"/>
      <c r="D10" s="33" t="s">
        <v>3</v>
      </c>
      <c r="E10" s="33"/>
    </row>
    <row r="11" spans="1:5" ht="15.75" thickBot="1" x14ac:dyDescent="0.25">
      <c r="A11" s="4" t="s">
        <v>95</v>
      </c>
      <c r="B11" s="71">
        <v>0</v>
      </c>
      <c r="C11" s="4"/>
    </row>
    <row r="12" spans="1:5" ht="15.75" thickBot="1" x14ac:dyDescent="0.25">
      <c r="A12" s="4" t="s">
        <v>96</v>
      </c>
      <c r="B12" s="71">
        <v>0</v>
      </c>
      <c r="C12" s="4"/>
      <c r="D12" s="34"/>
    </row>
    <row r="13" spans="1:5" ht="15.75" thickBot="1" x14ac:dyDescent="0.25">
      <c r="A13" s="4" t="s">
        <v>97</v>
      </c>
      <c r="B13" s="71">
        <v>0</v>
      </c>
      <c r="C13" s="4"/>
    </row>
    <row r="14" spans="1:5" ht="15.75" thickBot="1" x14ac:dyDescent="0.25">
      <c r="A14" s="4" t="s">
        <v>98</v>
      </c>
      <c r="B14" s="71">
        <v>0</v>
      </c>
      <c r="C14" s="4"/>
    </row>
    <row r="15" spans="1:5" x14ac:dyDescent="0.2">
      <c r="A15" s="3" t="s">
        <v>99</v>
      </c>
      <c r="B15" s="35">
        <f>SUM(B11:B14)</f>
        <v>0</v>
      </c>
      <c r="C15" s="4"/>
      <c r="D15" s="34" t="str">
        <f>IFERROR(((#REF!-B15)/B15),"")</f>
        <v/>
      </c>
      <c r="E15" s="4"/>
    </row>
    <row r="16" spans="1:5" x14ac:dyDescent="0.2">
      <c r="B16" s="4"/>
      <c r="C16" s="4"/>
      <c r="D16" s="4"/>
      <c r="E16" s="4"/>
    </row>
    <row r="17" spans="1:6" ht="16.5" thickBot="1" x14ac:dyDescent="0.3">
      <c r="A17" s="44" t="s">
        <v>100</v>
      </c>
      <c r="B17" s="4"/>
      <c r="C17" s="4"/>
      <c r="D17" s="4"/>
      <c r="E17" s="4"/>
    </row>
    <row r="18" spans="1:6" ht="15.75" thickBot="1" x14ac:dyDescent="0.25">
      <c r="A18" s="4" t="s">
        <v>101</v>
      </c>
      <c r="B18" s="71">
        <v>0</v>
      </c>
      <c r="C18" s="4"/>
      <c r="D18" s="4"/>
      <c r="E18" s="4"/>
    </row>
    <row r="19" spans="1:6" ht="15.75" thickBot="1" x14ac:dyDescent="0.25">
      <c r="A19" s="4" t="s">
        <v>102</v>
      </c>
      <c r="B19" s="71">
        <v>0</v>
      </c>
      <c r="C19" s="4"/>
      <c r="D19" s="33" t="s">
        <v>3</v>
      </c>
      <c r="E19" s="4"/>
    </row>
    <row r="20" spans="1:6" ht="15.75" thickBot="1" x14ac:dyDescent="0.25">
      <c r="A20" s="4" t="s">
        <v>103</v>
      </c>
      <c r="B20" s="71">
        <v>0</v>
      </c>
      <c r="C20" s="4"/>
      <c r="D20" s="33" t="s">
        <v>3</v>
      </c>
    </row>
    <row r="21" spans="1:6" x14ac:dyDescent="0.2">
      <c r="A21" s="4" t="s">
        <v>104</v>
      </c>
      <c r="B21" s="35">
        <f>SUM(B18:B20)</f>
        <v>0</v>
      </c>
      <c r="C21" s="4"/>
      <c r="D21" s="34" t="str">
        <f>IFERROR(((#REF!-B21)/B21),"")</f>
        <v/>
      </c>
    </row>
    <row r="22" spans="1:6" x14ac:dyDescent="0.2">
      <c r="A22" s="33"/>
      <c r="B22" s="4"/>
      <c r="C22" s="4"/>
      <c r="D22" s="4"/>
      <c r="E22" s="36"/>
    </row>
    <row r="23" spans="1:6" x14ac:dyDescent="0.2">
      <c r="A23" s="74" t="s">
        <v>105</v>
      </c>
      <c r="B23" s="37" t="str">
        <f>IFERROR((SUM(B15/B21)),"")</f>
        <v/>
      </c>
      <c r="C23" s="4"/>
      <c r="D23" s="4"/>
      <c r="E23" s="4"/>
    </row>
    <row r="24" spans="1:6" x14ac:dyDescent="0.2">
      <c r="A24" s="75" t="s">
        <v>106</v>
      </c>
      <c r="B24" s="38" t="str">
        <f>IFERROR((SUM(B11:B14)-B13)/SUM(B18:B20),"")</f>
        <v/>
      </c>
      <c r="C24" s="4"/>
      <c r="D24" s="4"/>
      <c r="E24" s="4"/>
    </row>
    <row r="32" spans="1:6" x14ac:dyDescent="0.2">
      <c r="A32" s="41"/>
      <c r="B32" s="41"/>
      <c r="C32" s="41"/>
      <c r="D32" s="41"/>
      <c r="E32" s="41"/>
      <c r="F32" s="41"/>
    </row>
  </sheetData>
  <sheetProtection password="DA43" sheet="1" selectLockedCells="1"/>
  <protectedRanges>
    <protectedRange sqref="F4" name="Range1"/>
  </protectedRanges>
  <mergeCells count="3">
    <mergeCell ref="A6:E6"/>
    <mergeCell ref="A5:E5"/>
    <mergeCell ref="B2:E3"/>
  </mergeCells>
  <pageMargins left="0.7" right="0.7" top="0.75" bottom="0.75" header="0.3" footer="0.3"/>
  <pageSetup scale="79" orientation="landscape"/>
  <drawing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457361-30D3-4FD8-A940-BAEDA4F3E325}">
  <sheetPr codeName="Sheet7"/>
  <dimension ref="A1:J60"/>
  <sheetViews>
    <sheetView showGridLines="0" zoomScale="88" zoomScaleNormal="88" zoomScaleSheetLayoutView="90" workbookViewId="0">
      <selection activeCell="A46" sqref="A46:J58"/>
    </sheetView>
  </sheetViews>
  <sheetFormatPr defaultColWidth="11.42578125" defaultRowHeight="15" x14ac:dyDescent="0.2"/>
  <cols>
    <col min="1" max="1" width="42.28515625" style="29" customWidth="1"/>
    <col min="2" max="2" width="20.28515625" style="29" customWidth="1"/>
    <col min="3" max="3" width="22.42578125" style="29" customWidth="1"/>
    <col min="4" max="4" width="7.7109375" style="50" customWidth="1"/>
    <col min="5" max="5" width="24.28515625" style="50" bestFit="1" customWidth="1"/>
    <col min="6" max="6" width="5.7109375" style="29" customWidth="1"/>
    <col min="7" max="7" width="48.28515625" style="29" customWidth="1"/>
    <col min="8" max="8" width="21.42578125" style="29" bestFit="1" customWidth="1"/>
    <col min="9" max="10" width="21.42578125" style="29" customWidth="1"/>
    <col min="11" max="16384" width="11.42578125" style="29"/>
  </cols>
  <sheetData>
    <row r="1" spans="1:10" ht="4.5" customHeight="1" x14ac:dyDescent="0.2">
      <c r="C1" s="419"/>
      <c r="D1" s="419"/>
      <c r="E1" s="419"/>
      <c r="F1" s="419"/>
    </row>
    <row r="2" spans="1:10" ht="66" customHeight="1" x14ac:dyDescent="0.2">
      <c r="C2" s="419"/>
      <c r="D2" s="419"/>
      <c r="E2" s="419"/>
      <c r="F2" s="419"/>
    </row>
    <row r="3" spans="1:10" ht="8.25" customHeight="1" x14ac:dyDescent="0.2"/>
    <row r="4" spans="1:10" ht="14.1" customHeight="1" x14ac:dyDescent="0.2">
      <c r="A4" s="420"/>
      <c r="B4" s="420"/>
      <c r="C4" s="420"/>
      <c r="D4" s="420"/>
      <c r="E4" s="420"/>
      <c r="F4" s="420"/>
      <c r="G4" s="420"/>
      <c r="H4" s="420"/>
      <c r="I4" s="420"/>
      <c r="J4" s="420"/>
    </row>
    <row r="5" spans="1:10" x14ac:dyDescent="0.2">
      <c r="A5" s="427" t="s">
        <v>92</v>
      </c>
      <c r="B5" s="427"/>
      <c r="C5" s="427"/>
      <c r="D5" s="427"/>
      <c r="E5" s="427"/>
      <c r="F5" s="427"/>
      <c r="G5" s="427"/>
      <c r="H5" s="427"/>
      <c r="I5" s="242"/>
      <c r="J5" s="242"/>
    </row>
    <row r="6" spans="1:10" s="241" customFormat="1" ht="15.6" customHeight="1" thickBot="1" x14ac:dyDescent="0.25">
      <c r="A6" s="426" t="s">
        <v>107</v>
      </c>
      <c r="B6" s="426"/>
      <c r="C6" s="426"/>
      <c r="D6" s="426"/>
      <c r="E6" s="286" t="s">
        <v>108</v>
      </c>
      <c r="F6" s="287"/>
      <c r="G6" s="288" t="s">
        <v>93</v>
      </c>
      <c r="H6" s="286" t="s">
        <v>108</v>
      </c>
      <c r="I6" s="423"/>
      <c r="J6" s="423"/>
    </row>
    <row r="7" spans="1:10" ht="15" customHeight="1" thickBot="1" x14ac:dyDescent="0.3">
      <c r="A7" s="51"/>
      <c r="E7" s="243" t="s">
        <v>3</v>
      </c>
      <c r="F7" s="244"/>
      <c r="G7" s="51"/>
      <c r="H7" s="243" t="s">
        <v>3</v>
      </c>
      <c r="I7" s="421"/>
      <c r="J7" s="422"/>
    </row>
    <row r="8" spans="1:10" ht="15" customHeight="1" x14ac:dyDescent="0.25">
      <c r="A8" s="51"/>
      <c r="D8" s="29"/>
      <c r="E8" s="57"/>
      <c r="F8" s="244"/>
      <c r="G8" s="52" t="s">
        <v>94</v>
      </c>
      <c r="H8" s="57"/>
      <c r="I8" s="422"/>
      <c r="J8" s="422"/>
    </row>
    <row r="9" spans="1:10" ht="15" customHeight="1" x14ac:dyDescent="0.25">
      <c r="A9" s="51" t="s">
        <v>109</v>
      </c>
      <c r="E9" s="245">
        <v>0</v>
      </c>
      <c r="F9" s="244"/>
      <c r="G9" s="51" t="s">
        <v>95</v>
      </c>
      <c r="H9" s="245">
        <v>0</v>
      </c>
      <c r="I9" s="422"/>
      <c r="J9" s="422"/>
    </row>
    <row r="10" spans="1:10" ht="15" customHeight="1" x14ac:dyDescent="0.2">
      <c r="A10" s="51"/>
      <c r="D10" s="29"/>
      <c r="E10" s="57"/>
      <c r="G10" s="51" t="s">
        <v>110</v>
      </c>
      <c r="H10" s="245">
        <v>0</v>
      </c>
      <c r="I10" s="422"/>
      <c r="J10" s="422"/>
    </row>
    <row r="11" spans="1:10" ht="15" customHeight="1" x14ac:dyDescent="0.2">
      <c r="A11" s="51" t="s">
        <v>111</v>
      </c>
      <c r="E11" s="245">
        <v>0</v>
      </c>
      <c r="G11" s="51" t="s">
        <v>97</v>
      </c>
      <c r="H11" s="245">
        <v>0</v>
      </c>
      <c r="I11" s="422"/>
      <c r="J11" s="422"/>
    </row>
    <row r="12" spans="1:10" ht="15" customHeight="1" x14ac:dyDescent="0.2">
      <c r="A12" s="58" t="s">
        <v>61</v>
      </c>
      <c r="B12" s="59"/>
      <c r="E12" s="245">
        <v>0</v>
      </c>
      <c r="G12" s="51" t="s">
        <v>112</v>
      </c>
      <c r="H12" s="245">
        <v>0</v>
      </c>
      <c r="I12" s="422"/>
      <c r="J12" s="422"/>
    </row>
    <row r="13" spans="1:10" ht="15" customHeight="1" x14ac:dyDescent="0.2">
      <c r="A13" s="58" t="s">
        <v>113</v>
      </c>
      <c r="B13" s="59"/>
      <c r="E13" s="245">
        <v>0</v>
      </c>
      <c r="G13" s="246"/>
      <c r="H13" s="247">
        <f>SUM(H9:H12)</f>
        <v>0</v>
      </c>
      <c r="I13" s="422"/>
      <c r="J13" s="422"/>
    </row>
    <row r="14" spans="1:10" ht="15" customHeight="1" x14ac:dyDescent="0.2">
      <c r="A14" s="58" t="s">
        <v>53</v>
      </c>
      <c r="B14" s="59"/>
      <c r="E14" s="248">
        <v>0</v>
      </c>
      <c r="G14" s="51"/>
      <c r="H14" s="57"/>
      <c r="I14" s="422"/>
      <c r="J14" s="422"/>
    </row>
    <row r="15" spans="1:10" ht="15" customHeight="1" x14ac:dyDescent="0.25">
      <c r="A15" s="58" t="s">
        <v>114</v>
      </c>
      <c r="B15" s="59"/>
      <c r="E15" s="245">
        <v>0</v>
      </c>
      <c r="G15" s="52" t="s">
        <v>100</v>
      </c>
      <c r="H15" s="57"/>
      <c r="I15" s="422"/>
      <c r="J15" s="422"/>
    </row>
    <row r="16" spans="1:10" ht="15" customHeight="1" x14ac:dyDescent="0.2">
      <c r="A16" s="58" t="s">
        <v>114</v>
      </c>
      <c r="B16" s="59"/>
      <c r="E16" s="245">
        <v>0</v>
      </c>
      <c r="G16" s="51" t="s">
        <v>101</v>
      </c>
      <c r="H16" s="245">
        <v>0</v>
      </c>
      <c r="I16" s="422"/>
      <c r="J16" s="422"/>
    </row>
    <row r="17" spans="1:10" ht="15" customHeight="1" x14ac:dyDescent="0.2">
      <c r="A17" s="58" t="s">
        <v>114</v>
      </c>
      <c r="E17" s="245">
        <v>0</v>
      </c>
      <c r="G17" s="51" t="s">
        <v>115</v>
      </c>
      <c r="H17" s="245">
        <v>0</v>
      </c>
      <c r="I17" s="422"/>
      <c r="J17" s="422"/>
    </row>
    <row r="18" spans="1:10" ht="15" customHeight="1" x14ac:dyDescent="0.2">
      <c r="A18" s="51" t="s">
        <v>54</v>
      </c>
      <c r="E18" s="249">
        <f>E11+E12+E13-E14+E15+E16+E17</f>
        <v>0</v>
      </c>
      <c r="G18" s="51" t="s">
        <v>116</v>
      </c>
      <c r="H18" s="245">
        <v>0</v>
      </c>
      <c r="I18" s="422"/>
      <c r="J18" s="422"/>
    </row>
    <row r="19" spans="1:10" ht="15" customHeight="1" x14ac:dyDescent="0.2">
      <c r="A19" s="51" t="s">
        <v>117</v>
      </c>
      <c r="E19" s="250">
        <v>0</v>
      </c>
      <c r="G19" s="51" t="s">
        <v>118</v>
      </c>
      <c r="H19" s="249">
        <f>SUM(H16:H18)</f>
        <v>0</v>
      </c>
      <c r="I19" s="422"/>
      <c r="J19" s="422"/>
    </row>
    <row r="20" spans="1:10" ht="15" customHeight="1" x14ac:dyDescent="0.25">
      <c r="A20" s="51" t="s">
        <v>56</v>
      </c>
      <c r="E20" s="249">
        <f>E18*E19</f>
        <v>0</v>
      </c>
      <c r="G20" s="251"/>
      <c r="I20" s="422"/>
      <c r="J20" s="422"/>
    </row>
    <row r="21" spans="1:10" ht="15" customHeight="1" x14ac:dyDescent="0.25">
      <c r="A21" s="51"/>
      <c r="E21" s="252"/>
      <c r="G21" s="251"/>
      <c r="I21" s="422"/>
      <c r="J21" s="422"/>
    </row>
    <row r="22" spans="1:10" ht="15" customHeight="1" x14ac:dyDescent="0.25">
      <c r="A22" s="63" t="s">
        <v>119</v>
      </c>
      <c r="E22" s="249">
        <f>E9+E20</f>
        <v>0</v>
      </c>
      <c r="G22" s="251"/>
      <c r="I22" s="422"/>
      <c r="J22" s="422"/>
    </row>
    <row r="23" spans="1:10" ht="15" customHeight="1" x14ac:dyDescent="0.25">
      <c r="A23" s="51" t="s">
        <v>120</v>
      </c>
      <c r="E23" s="253">
        <v>0</v>
      </c>
      <c r="F23" s="254"/>
      <c r="G23" s="255" t="s">
        <v>105</v>
      </c>
      <c r="H23" s="256" t="str">
        <f>IFERROR((SUM(H13/H19)),"")</f>
        <v/>
      </c>
      <c r="I23" s="422"/>
      <c r="J23" s="422"/>
    </row>
    <row r="24" spans="1:10" ht="15" customHeight="1" x14ac:dyDescent="0.25">
      <c r="A24" s="60" t="s">
        <v>84</v>
      </c>
      <c r="B24" s="61"/>
      <c r="C24" s="61"/>
      <c r="D24" s="55"/>
      <c r="E24" s="249">
        <f>IF(E23=0,0,E22/E23)</f>
        <v>0</v>
      </c>
      <c r="G24" s="257" t="s">
        <v>106</v>
      </c>
      <c r="H24" s="256" t="str">
        <f>IFERROR((SUM(H9:H12)-H11)/SUM(H16:H18),"")</f>
        <v/>
      </c>
      <c r="I24" s="422"/>
      <c r="J24" s="422"/>
    </row>
    <row r="27" spans="1:10" ht="16.5" thickBot="1" x14ac:dyDescent="0.3">
      <c r="A27" s="258" t="s">
        <v>121</v>
      </c>
      <c r="B27" s="259"/>
      <c r="C27" s="260" t="s">
        <v>122</v>
      </c>
      <c r="D27" s="430" t="s">
        <v>123</v>
      </c>
      <c r="E27" s="431"/>
      <c r="G27" s="162" t="s">
        <v>124</v>
      </c>
      <c r="H27" s="260" t="s">
        <v>125</v>
      </c>
      <c r="I27" s="261" t="s">
        <v>125</v>
      </c>
      <c r="J27" s="262" t="s">
        <v>125</v>
      </c>
    </row>
    <row r="28" spans="1:10" ht="15.75" thickBot="1" x14ac:dyDescent="0.25">
      <c r="A28" s="51"/>
      <c r="C28" s="263" t="s">
        <v>3</v>
      </c>
      <c r="E28" s="264" t="s">
        <v>3</v>
      </c>
      <c r="G28" s="64"/>
      <c r="H28" s="265" t="s">
        <v>3</v>
      </c>
      <c r="I28" s="265" t="s">
        <v>3</v>
      </c>
      <c r="J28" s="265" t="s">
        <v>3</v>
      </c>
    </row>
    <row r="29" spans="1:10" ht="15.75" x14ac:dyDescent="0.25">
      <c r="A29" s="53"/>
      <c r="B29" s="54"/>
      <c r="E29" s="266"/>
      <c r="G29" s="432" t="s">
        <v>126</v>
      </c>
      <c r="H29" s="267"/>
      <c r="I29" s="267"/>
      <c r="J29" s="268"/>
    </row>
    <row r="30" spans="1:10" x14ac:dyDescent="0.2">
      <c r="A30" s="269" t="s">
        <v>127</v>
      </c>
      <c r="B30" s="270"/>
      <c r="C30" s="245">
        <v>0</v>
      </c>
      <c r="E30" s="271">
        <f>IFERROR((IF(E28=0,0,C30/E28)),0)</f>
        <v>0</v>
      </c>
      <c r="G30" s="432"/>
      <c r="H30" s="272"/>
      <c r="I30" s="272"/>
      <c r="J30" s="272"/>
    </row>
    <row r="31" spans="1:10" x14ac:dyDescent="0.2">
      <c r="A31" s="269" t="s">
        <v>128</v>
      </c>
      <c r="B31" s="270"/>
      <c r="C31" s="249"/>
      <c r="E31" s="271" t="s">
        <v>3</v>
      </c>
      <c r="G31" s="51"/>
      <c r="H31" s="65"/>
      <c r="I31" s="65"/>
      <c r="J31" s="66"/>
    </row>
    <row r="32" spans="1:10" x14ac:dyDescent="0.2">
      <c r="A32" s="273" t="s">
        <v>129</v>
      </c>
      <c r="B32" s="248">
        <v>0</v>
      </c>
      <c r="C32" s="274"/>
      <c r="E32" s="271" t="s">
        <v>3</v>
      </c>
      <c r="G32" s="51"/>
      <c r="H32" s="65"/>
      <c r="I32" s="65"/>
      <c r="J32" s="66"/>
    </row>
    <row r="33" spans="1:10" x14ac:dyDescent="0.2">
      <c r="A33" s="273" t="s">
        <v>130</v>
      </c>
      <c r="B33" s="248">
        <v>0</v>
      </c>
      <c r="C33" s="275">
        <f>B32+B33</f>
        <v>0</v>
      </c>
      <c r="E33" s="275">
        <f>IFERROR((IF(E28=0,0,C33/E28)),0)</f>
        <v>0</v>
      </c>
      <c r="G33" s="276" t="s">
        <v>131</v>
      </c>
      <c r="H33" s="277"/>
      <c r="I33" s="277"/>
      <c r="J33" s="277"/>
    </row>
    <row r="34" spans="1:10" x14ac:dyDescent="0.2">
      <c r="A34" s="269" t="s">
        <v>132</v>
      </c>
      <c r="B34" s="270"/>
      <c r="C34" s="249">
        <f>C30-C33</f>
        <v>0</v>
      </c>
      <c r="E34" s="271">
        <f>IFERROR((IF(E28=0,0,C34/E28)),0)</f>
        <v>0</v>
      </c>
      <c r="G34" s="278" t="s">
        <v>133</v>
      </c>
      <c r="H34" s="271">
        <f>H30-H33</f>
        <v>0</v>
      </c>
      <c r="I34" s="271">
        <f>I30-I33</f>
        <v>0</v>
      </c>
      <c r="J34" s="271">
        <f>J30-J33</f>
        <v>0</v>
      </c>
    </row>
    <row r="35" spans="1:10" x14ac:dyDescent="0.2">
      <c r="E35" s="56"/>
      <c r="G35" s="51"/>
      <c r="H35" s="65"/>
      <c r="I35" s="65"/>
      <c r="J35" s="66"/>
    </row>
    <row r="36" spans="1:10" ht="15.75" x14ac:dyDescent="0.25">
      <c r="A36" s="428" t="s">
        <v>134</v>
      </c>
      <c r="B36" s="429"/>
      <c r="C36" s="279" t="s">
        <v>108</v>
      </c>
      <c r="D36" s="280"/>
      <c r="E36" s="279" t="s">
        <v>135</v>
      </c>
      <c r="G36" s="281" t="s">
        <v>136</v>
      </c>
      <c r="H36" s="281"/>
      <c r="I36" s="281"/>
      <c r="J36" s="281"/>
    </row>
    <row r="37" spans="1:10" x14ac:dyDescent="0.2">
      <c r="B37" s="246" t="s">
        <v>137</v>
      </c>
      <c r="C37" s="245">
        <v>0</v>
      </c>
      <c r="E37" s="249">
        <f>IFERROR((IF(E28=0,0,C37/E$28)),0)</f>
        <v>0</v>
      </c>
      <c r="G37" s="282" t="s">
        <v>137</v>
      </c>
      <c r="H37" s="272">
        <v>0</v>
      </c>
      <c r="I37" s="272">
        <v>0</v>
      </c>
      <c r="J37" s="272">
        <v>0</v>
      </c>
    </row>
    <row r="38" spans="1:10" x14ac:dyDescent="0.2">
      <c r="B38" s="246" t="s">
        <v>138</v>
      </c>
      <c r="C38" s="245">
        <v>0</v>
      </c>
      <c r="E38" s="249">
        <f>IFERROR((IF(E28=0,0,C38/E$28)),0)</f>
        <v>0</v>
      </c>
      <c r="G38" s="283" t="s">
        <v>138</v>
      </c>
      <c r="H38" s="272">
        <v>0</v>
      </c>
      <c r="I38" s="272">
        <v>0</v>
      </c>
      <c r="J38" s="284">
        <v>0</v>
      </c>
    </row>
    <row r="39" spans="1:10" x14ac:dyDescent="0.2">
      <c r="B39" s="246" t="s">
        <v>139</v>
      </c>
      <c r="C39" s="245">
        <v>0</v>
      </c>
      <c r="E39" s="249">
        <f>IFERROR((IF(E28=0,0,C39/E$28)),0)</f>
        <v>0</v>
      </c>
      <c r="G39" s="283" t="s">
        <v>139</v>
      </c>
      <c r="H39" s="272">
        <v>0</v>
      </c>
      <c r="I39" s="272">
        <v>0</v>
      </c>
      <c r="J39" s="284">
        <v>0</v>
      </c>
    </row>
    <row r="40" spans="1:10" x14ac:dyDescent="0.2">
      <c r="B40" s="246" t="s">
        <v>140</v>
      </c>
      <c r="C40" s="245">
        <v>0</v>
      </c>
      <c r="E40" s="249">
        <f>IFERROR((IF(E28=0,0,C40/E$28)),0)</f>
        <v>0</v>
      </c>
      <c r="G40" s="283" t="s">
        <v>140</v>
      </c>
      <c r="H40" s="272"/>
      <c r="I40" s="272"/>
      <c r="J40" s="284"/>
    </row>
    <row r="41" spans="1:10" x14ac:dyDescent="0.2">
      <c r="B41" s="246" t="s">
        <v>141</v>
      </c>
      <c r="C41" s="245">
        <v>0</v>
      </c>
      <c r="E41" s="249">
        <f>IFERROR((IF(E28=0,0,C41/E$28)),0)</f>
        <v>0</v>
      </c>
      <c r="G41" s="283" t="s">
        <v>142</v>
      </c>
      <c r="H41" s="272"/>
      <c r="I41" s="272"/>
      <c r="J41" s="284"/>
    </row>
    <row r="42" spans="1:10" x14ac:dyDescent="0.2">
      <c r="A42" s="246" t="s">
        <v>114</v>
      </c>
      <c r="B42" s="62"/>
      <c r="C42" s="245">
        <v>0</v>
      </c>
      <c r="E42" s="249">
        <f>IFERROR((IF(E28=0,0,C42/E$28)),0)</f>
        <v>0</v>
      </c>
      <c r="G42" s="283" t="s">
        <v>114</v>
      </c>
      <c r="H42" s="272"/>
      <c r="I42" s="272"/>
      <c r="J42" s="284"/>
    </row>
    <row r="43" spans="1:10" x14ac:dyDescent="0.2">
      <c r="A43" s="246" t="s">
        <v>114</v>
      </c>
      <c r="B43" s="62"/>
      <c r="C43" s="245">
        <v>0</v>
      </c>
      <c r="E43" s="249">
        <f>IFERROR((IF(E28=0,0,C43/E$28)),0)</f>
        <v>0</v>
      </c>
      <c r="G43" s="285" t="s">
        <v>114</v>
      </c>
      <c r="H43" s="272"/>
      <c r="I43" s="272"/>
      <c r="J43" s="284"/>
    </row>
    <row r="45" spans="1:10" ht="16.5" thickBot="1" x14ac:dyDescent="0.25">
      <c r="A45" s="425" t="s">
        <v>90</v>
      </c>
      <c r="B45" s="425"/>
      <c r="C45" s="425"/>
      <c r="D45" s="425"/>
      <c r="E45" s="425"/>
      <c r="F45" s="425"/>
      <c r="G45" s="424"/>
      <c r="H45" s="424"/>
      <c r="I45" s="424"/>
      <c r="J45" s="424"/>
    </row>
    <row r="46" spans="1:10" ht="15" customHeight="1" x14ac:dyDescent="0.2">
      <c r="A46" s="406" t="s">
        <v>143</v>
      </c>
      <c r="B46" s="407"/>
      <c r="C46" s="407"/>
      <c r="D46" s="407"/>
      <c r="E46" s="407"/>
      <c r="F46" s="407"/>
      <c r="G46" s="407"/>
      <c r="H46" s="407"/>
      <c r="I46" s="407"/>
      <c r="J46" s="408"/>
    </row>
    <row r="47" spans="1:10" x14ac:dyDescent="0.2">
      <c r="A47" s="409"/>
      <c r="B47" s="410"/>
      <c r="C47" s="410"/>
      <c r="D47" s="410"/>
      <c r="E47" s="410"/>
      <c r="F47" s="410"/>
      <c r="G47" s="410"/>
      <c r="H47" s="410"/>
      <c r="I47" s="410"/>
      <c r="J47" s="411"/>
    </row>
    <row r="48" spans="1:10" x14ac:dyDescent="0.2">
      <c r="A48" s="409"/>
      <c r="B48" s="410"/>
      <c r="C48" s="410"/>
      <c r="D48" s="410"/>
      <c r="E48" s="410"/>
      <c r="F48" s="410"/>
      <c r="G48" s="410"/>
      <c r="H48" s="410"/>
      <c r="I48" s="410"/>
      <c r="J48" s="411"/>
    </row>
    <row r="49" spans="1:10" x14ac:dyDescent="0.2">
      <c r="A49" s="409"/>
      <c r="B49" s="410"/>
      <c r="C49" s="410"/>
      <c r="D49" s="410"/>
      <c r="E49" s="410"/>
      <c r="F49" s="410"/>
      <c r="G49" s="410"/>
      <c r="H49" s="410"/>
      <c r="I49" s="410"/>
      <c r="J49" s="411"/>
    </row>
    <row r="50" spans="1:10" x14ac:dyDescent="0.2">
      <c r="A50" s="409"/>
      <c r="B50" s="410"/>
      <c r="C50" s="410"/>
      <c r="D50" s="410"/>
      <c r="E50" s="410"/>
      <c r="F50" s="410"/>
      <c r="G50" s="410"/>
      <c r="H50" s="410"/>
      <c r="I50" s="410"/>
      <c r="J50" s="411"/>
    </row>
    <row r="51" spans="1:10" x14ac:dyDescent="0.2">
      <c r="A51" s="409"/>
      <c r="B51" s="410"/>
      <c r="C51" s="410"/>
      <c r="D51" s="410"/>
      <c r="E51" s="410"/>
      <c r="F51" s="410"/>
      <c r="G51" s="410"/>
      <c r="H51" s="410"/>
      <c r="I51" s="410"/>
      <c r="J51" s="411"/>
    </row>
    <row r="52" spans="1:10" x14ac:dyDescent="0.2">
      <c r="A52" s="409"/>
      <c r="B52" s="410"/>
      <c r="C52" s="410"/>
      <c r="D52" s="410"/>
      <c r="E52" s="410"/>
      <c r="F52" s="410"/>
      <c r="G52" s="410"/>
      <c r="H52" s="410"/>
      <c r="I52" s="410"/>
      <c r="J52" s="411"/>
    </row>
    <row r="53" spans="1:10" x14ac:dyDescent="0.2">
      <c r="A53" s="409"/>
      <c r="B53" s="410"/>
      <c r="C53" s="410"/>
      <c r="D53" s="410"/>
      <c r="E53" s="410"/>
      <c r="F53" s="410"/>
      <c r="G53" s="410"/>
      <c r="H53" s="410"/>
      <c r="I53" s="410"/>
      <c r="J53" s="411"/>
    </row>
    <row r="54" spans="1:10" x14ac:dyDescent="0.2">
      <c r="A54" s="409"/>
      <c r="B54" s="410"/>
      <c r="C54" s="410"/>
      <c r="D54" s="410"/>
      <c r="E54" s="410"/>
      <c r="F54" s="410"/>
      <c r="G54" s="410"/>
      <c r="H54" s="410"/>
      <c r="I54" s="410"/>
      <c r="J54" s="411"/>
    </row>
    <row r="55" spans="1:10" x14ac:dyDescent="0.2">
      <c r="A55" s="409"/>
      <c r="B55" s="410"/>
      <c r="C55" s="410"/>
      <c r="D55" s="410"/>
      <c r="E55" s="410"/>
      <c r="F55" s="410"/>
      <c r="G55" s="410"/>
      <c r="H55" s="410"/>
      <c r="I55" s="410"/>
      <c r="J55" s="411"/>
    </row>
    <row r="56" spans="1:10" x14ac:dyDescent="0.2">
      <c r="A56" s="409"/>
      <c r="B56" s="410"/>
      <c r="C56" s="410"/>
      <c r="D56" s="410"/>
      <c r="E56" s="410"/>
      <c r="F56" s="410"/>
      <c r="G56" s="410"/>
      <c r="H56" s="410"/>
      <c r="I56" s="410"/>
      <c r="J56" s="411"/>
    </row>
    <row r="57" spans="1:10" x14ac:dyDescent="0.2">
      <c r="A57" s="409"/>
      <c r="B57" s="410"/>
      <c r="C57" s="410"/>
      <c r="D57" s="410"/>
      <c r="E57" s="410"/>
      <c r="F57" s="410"/>
      <c r="G57" s="410"/>
      <c r="H57" s="410"/>
      <c r="I57" s="410"/>
      <c r="J57" s="411"/>
    </row>
    <row r="58" spans="1:10" ht="15.75" thickBot="1" x14ac:dyDescent="0.25">
      <c r="A58" s="412"/>
      <c r="B58" s="413"/>
      <c r="C58" s="413"/>
      <c r="D58" s="413"/>
      <c r="E58" s="413"/>
      <c r="F58" s="413"/>
      <c r="G58" s="413"/>
      <c r="H58" s="413"/>
      <c r="I58" s="413"/>
      <c r="J58" s="414"/>
    </row>
    <row r="60" spans="1:10" x14ac:dyDescent="0.2">
      <c r="A60" s="41"/>
      <c r="B60" s="41"/>
      <c r="C60" s="41"/>
      <c r="D60" s="49"/>
      <c r="E60" s="49"/>
      <c r="F60" s="41"/>
      <c r="G60" s="41"/>
    </row>
  </sheetData>
  <sheetProtection password="DA43" sheet="1" selectLockedCells="1"/>
  <mergeCells count="15">
    <mergeCell ref="C1:F2"/>
    <mergeCell ref="A6:D6"/>
    <mergeCell ref="A4:H4"/>
    <mergeCell ref="A5:H5"/>
    <mergeCell ref="A36:B36"/>
    <mergeCell ref="D27:E27"/>
    <mergeCell ref="G29:G30"/>
    <mergeCell ref="I4:J4"/>
    <mergeCell ref="I7:J24"/>
    <mergeCell ref="I6:J6"/>
    <mergeCell ref="G45:J45"/>
    <mergeCell ref="A46:J58"/>
    <mergeCell ref="A45:B45"/>
    <mergeCell ref="C45:D45"/>
    <mergeCell ref="E45:F45"/>
  </mergeCells>
  <pageMargins left="0.7" right="0.7" top="0.75" bottom="0.75" header="0.3" footer="0.3"/>
  <pageSetup scale="53" orientation="landscape"/>
  <drawing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90BF60-1CCE-43C8-B032-277CE3EBA189}">
  <sheetPr codeName="Sheet1"/>
  <dimension ref="A2:M39"/>
  <sheetViews>
    <sheetView showGridLines="0" zoomScaleNormal="100" workbookViewId="0">
      <selection activeCell="B4" sqref="B4:F4"/>
    </sheetView>
  </sheetViews>
  <sheetFormatPr defaultColWidth="8.7109375" defaultRowHeight="12.75" x14ac:dyDescent="0.2"/>
  <cols>
    <col min="1" max="2" width="16.7109375" style="39" customWidth="1"/>
    <col min="3" max="3" width="3.42578125" style="39" customWidth="1"/>
    <col min="4" max="4" width="12.7109375" style="39" bestFit="1" customWidth="1"/>
    <col min="5" max="5" width="3.7109375" style="39" customWidth="1"/>
    <col min="6" max="6" width="18.42578125" style="39" bestFit="1" customWidth="1"/>
    <col min="7" max="7" width="3.7109375" style="39" customWidth="1"/>
    <col min="8" max="8" width="11.42578125" style="39" customWidth="1"/>
    <col min="9" max="9" width="4.28515625" style="39" customWidth="1"/>
    <col min="10" max="10" width="19.28515625" style="39" bestFit="1" customWidth="1"/>
    <col min="11" max="11" width="3.7109375" style="39" customWidth="1"/>
    <col min="12" max="12" width="13.7109375" style="39" bestFit="1" customWidth="1"/>
    <col min="13" max="13" width="4.7109375" style="39" customWidth="1"/>
    <col min="14" max="16384" width="8.7109375" style="39"/>
  </cols>
  <sheetData>
    <row r="2" spans="1:12" ht="66.95" customHeight="1" x14ac:dyDescent="0.2">
      <c r="H2" s="442"/>
      <c r="I2" s="442"/>
      <c r="J2" s="442"/>
      <c r="K2" s="442"/>
      <c r="L2" s="442"/>
    </row>
    <row r="3" spans="1:12" s="289" customFormat="1" ht="48.95" customHeight="1" thickBot="1" x14ac:dyDescent="0.25">
      <c r="A3" s="449" t="s">
        <v>144</v>
      </c>
      <c r="B3" s="449"/>
      <c r="C3" s="449"/>
      <c r="D3" s="449"/>
      <c r="E3" s="449"/>
      <c r="F3" s="449"/>
      <c r="G3" s="449"/>
      <c r="H3" s="449"/>
      <c r="I3" s="449"/>
      <c r="J3" s="449"/>
      <c r="K3" s="449"/>
      <c r="L3" s="449"/>
    </row>
    <row r="4" spans="1:12" ht="18" customHeight="1" x14ac:dyDescent="0.2">
      <c r="A4" s="290" t="s">
        <v>145</v>
      </c>
      <c r="B4" s="443" t="s">
        <v>3</v>
      </c>
      <c r="C4" s="444"/>
      <c r="D4" s="444"/>
      <c r="E4" s="444"/>
      <c r="F4" s="445"/>
      <c r="G4" s="291"/>
      <c r="H4" s="291"/>
      <c r="I4" s="291"/>
      <c r="J4" s="291"/>
      <c r="K4" s="291"/>
      <c r="L4" s="292"/>
    </row>
    <row r="5" spans="1:12" ht="18" customHeight="1" thickBot="1" x14ac:dyDescent="0.25">
      <c r="A5" s="293" t="s">
        <v>146</v>
      </c>
      <c r="B5" s="446" t="s">
        <v>3</v>
      </c>
      <c r="C5" s="447"/>
      <c r="D5" s="447"/>
      <c r="E5" s="447"/>
      <c r="F5" s="448"/>
      <c r="L5" s="294"/>
    </row>
    <row r="6" spans="1:12" ht="13.35" customHeight="1" thickBot="1" x14ac:dyDescent="0.25">
      <c r="A6" s="295"/>
      <c r="B6" s="296"/>
      <c r="C6" s="297"/>
      <c r="D6" s="297"/>
      <c r="E6" s="296"/>
      <c r="F6" s="297"/>
      <c r="G6" s="296"/>
      <c r="H6" s="296"/>
      <c r="I6" s="296"/>
      <c r="J6" s="296"/>
      <c r="K6" s="296"/>
      <c r="L6" s="298"/>
    </row>
    <row r="7" spans="1:12" x14ac:dyDescent="0.2">
      <c r="A7" s="299"/>
      <c r="B7" s="300" t="s">
        <v>147</v>
      </c>
      <c r="F7" s="301" t="s">
        <v>147</v>
      </c>
      <c r="J7" s="301" t="s">
        <v>148</v>
      </c>
      <c r="L7" s="292"/>
    </row>
    <row r="8" spans="1:12" ht="17.25" customHeight="1" x14ac:dyDescent="0.2">
      <c r="A8" s="302"/>
      <c r="B8" s="303" t="s">
        <v>3</v>
      </c>
      <c r="C8" s="46"/>
      <c r="D8" s="46"/>
      <c r="E8" s="46"/>
      <c r="F8" s="303" t="s">
        <v>3</v>
      </c>
      <c r="G8" s="46"/>
      <c r="H8" s="46"/>
      <c r="I8" s="46"/>
      <c r="J8" s="304" t="s">
        <v>3</v>
      </c>
      <c r="K8" s="46"/>
      <c r="L8" s="305"/>
    </row>
    <row r="9" spans="1:12" x14ac:dyDescent="0.2">
      <c r="A9" s="299"/>
      <c r="B9" s="306"/>
      <c r="F9" s="306"/>
      <c r="J9" s="306"/>
      <c r="L9" s="294"/>
    </row>
    <row r="10" spans="1:12" ht="13.35" customHeight="1" x14ac:dyDescent="0.2">
      <c r="A10" s="307" t="s">
        <v>149</v>
      </c>
      <c r="B10" s="308" t="s">
        <v>150</v>
      </c>
      <c r="C10" s="76"/>
      <c r="D10" s="76"/>
      <c r="E10" s="76"/>
      <c r="F10" s="76"/>
      <c r="G10" s="76"/>
      <c r="H10" s="76"/>
      <c r="I10" s="76"/>
      <c r="J10" s="76"/>
      <c r="K10" s="76"/>
      <c r="L10" s="309"/>
    </row>
    <row r="11" spans="1:12" ht="13.35" customHeight="1" thickBot="1" x14ac:dyDescent="0.25">
      <c r="A11" s="310"/>
      <c r="B11" s="308" t="s">
        <v>151</v>
      </c>
      <c r="C11" s="76"/>
      <c r="D11" s="76"/>
      <c r="E11" s="76"/>
      <c r="F11" s="76"/>
      <c r="G11" s="76"/>
      <c r="H11" s="76"/>
      <c r="I11" s="76"/>
      <c r="J11" s="76"/>
      <c r="K11" s="76"/>
      <c r="L11" s="309"/>
    </row>
    <row r="12" spans="1:12" ht="15" x14ac:dyDescent="0.2">
      <c r="A12" s="311"/>
      <c r="B12" s="312"/>
      <c r="C12" s="313"/>
      <c r="D12" s="313"/>
      <c r="E12" s="313"/>
      <c r="F12" s="312"/>
      <c r="G12" s="46"/>
      <c r="I12" s="46"/>
      <c r="J12" s="314">
        <v>0</v>
      </c>
      <c r="K12" s="46"/>
      <c r="L12" s="315" t="s">
        <v>152</v>
      </c>
    </row>
    <row r="13" spans="1:12" ht="15" x14ac:dyDescent="0.2">
      <c r="A13" s="316"/>
      <c r="B13" s="317"/>
      <c r="C13" s="46"/>
      <c r="D13" s="46"/>
      <c r="E13" s="46"/>
      <c r="F13" s="317"/>
      <c r="G13" s="46"/>
      <c r="I13" s="46"/>
      <c r="J13" s="303">
        <v>0</v>
      </c>
      <c r="K13" s="46"/>
      <c r="L13" s="315" t="s">
        <v>153</v>
      </c>
    </row>
    <row r="14" spans="1:12" ht="15" x14ac:dyDescent="0.2">
      <c r="A14" s="316" t="s">
        <v>149</v>
      </c>
      <c r="B14" s="318"/>
      <c r="C14" s="46"/>
      <c r="D14" s="319">
        <v>1</v>
      </c>
      <c r="E14" s="46"/>
      <c r="F14" s="318"/>
      <c r="G14" s="46"/>
      <c r="H14" s="319">
        <v>1</v>
      </c>
      <c r="I14" s="46"/>
      <c r="J14" s="320">
        <f>IFERROR((SUM(J12/J13)*12),0)</f>
        <v>0</v>
      </c>
      <c r="K14" s="46"/>
      <c r="L14" s="321">
        <v>1</v>
      </c>
    </row>
    <row r="15" spans="1:12" ht="15" x14ac:dyDescent="0.2">
      <c r="A15" s="316" t="s">
        <v>154</v>
      </c>
      <c r="B15" s="317"/>
      <c r="C15" s="46"/>
      <c r="D15" s="322"/>
      <c r="E15" s="322" t="s">
        <v>155</v>
      </c>
      <c r="F15" s="323" t="str">
        <f>IF(MIN(B14,F14)&lt;=0,"N/A",(SUM(F14-B14)/B14))</f>
        <v>N/A</v>
      </c>
      <c r="G15" s="46" t="s">
        <v>156</v>
      </c>
      <c r="H15" s="322"/>
      <c r="I15" s="322" t="s">
        <v>155</v>
      </c>
      <c r="J15" s="323" t="str">
        <f>IF(MIN(F14,J14)&lt;=0,"N/A",(SUM(J14-F14)/F14))</f>
        <v>N/A</v>
      </c>
      <c r="K15" s="46" t="s">
        <v>156</v>
      </c>
      <c r="L15" s="305"/>
    </row>
    <row r="16" spans="1:12" x14ac:dyDescent="0.2">
      <c r="A16" s="302"/>
      <c r="B16" s="317"/>
      <c r="C16" s="46"/>
      <c r="D16" s="46"/>
      <c r="E16" s="46"/>
      <c r="F16" s="317"/>
      <c r="G16" s="46"/>
      <c r="H16" s="46"/>
      <c r="I16" s="46"/>
      <c r="J16" s="46"/>
      <c r="K16" s="46"/>
      <c r="L16" s="305"/>
    </row>
    <row r="17" spans="1:13" x14ac:dyDescent="0.2">
      <c r="A17" s="324" t="s">
        <v>128</v>
      </c>
      <c r="B17" s="308" t="s">
        <v>157</v>
      </c>
      <c r="C17" s="308"/>
      <c r="D17" s="308"/>
      <c r="E17" s="308"/>
      <c r="F17" s="308"/>
      <c r="G17" s="308"/>
      <c r="H17" s="308"/>
      <c r="I17" s="308"/>
      <c r="J17" s="308"/>
      <c r="K17" s="308"/>
      <c r="L17" s="325"/>
    </row>
    <row r="18" spans="1:13" ht="13.5" thickBot="1" x14ac:dyDescent="0.25">
      <c r="A18" s="326"/>
      <c r="B18" s="308" t="s">
        <v>158</v>
      </c>
      <c r="C18" s="308"/>
      <c r="D18" s="308"/>
      <c r="E18" s="308"/>
      <c r="F18" s="308"/>
      <c r="G18" s="308"/>
      <c r="H18" s="308"/>
      <c r="I18" s="308"/>
      <c r="J18" s="308"/>
      <c r="K18" s="308"/>
      <c r="L18" s="325"/>
    </row>
    <row r="19" spans="1:13" ht="15" x14ac:dyDescent="0.2">
      <c r="A19" s="302"/>
      <c r="B19" s="327"/>
      <c r="C19" s="313"/>
      <c r="D19" s="313"/>
      <c r="E19" s="313"/>
      <c r="F19" s="312"/>
      <c r="G19" s="46"/>
      <c r="H19" s="46"/>
      <c r="I19" s="46"/>
      <c r="J19" s="328">
        <v>0</v>
      </c>
      <c r="K19" s="46"/>
      <c r="L19" s="315" t="s">
        <v>152</v>
      </c>
    </row>
    <row r="20" spans="1:13" ht="15" x14ac:dyDescent="0.2">
      <c r="A20" s="299"/>
      <c r="B20" s="329"/>
      <c r="F20" s="306"/>
      <c r="J20" s="330">
        <f>J13</f>
        <v>0</v>
      </c>
      <c r="L20" s="315" t="s">
        <v>153</v>
      </c>
    </row>
    <row r="21" spans="1:13" ht="17.25" customHeight="1" x14ac:dyDescent="0.2">
      <c r="A21" s="316" t="s">
        <v>128</v>
      </c>
      <c r="B21" s="331"/>
      <c r="C21" s="46"/>
      <c r="D21" s="323">
        <f>IFERROR((B21/B14),0)</f>
        <v>0</v>
      </c>
      <c r="E21" s="46" t="s">
        <v>159</v>
      </c>
      <c r="F21" s="331"/>
      <c r="G21" s="46"/>
      <c r="H21" s="323">
        <f>IFERROR((F21/F14),0)</f>
        <v>0</v>
      </c>
      <c r="I21" s="46" t="s">
        <v>159</v>
      </c>
      <c r="J21" s="320">
        <f>IFERROR((SUM(J19/J20)*12),0)</f>
        <v>0</v>
      </c>
      <c r="K21" s="46"/>
      <c r="L21" s="332">
        <f>IFERROR((J21/J14),0)</f>
        <v>0</v>
      </c>
      <c r="M21" s="46"/>
    </row>
    <row r="22" spans="1:13" ht="20.25" customHeight="1" x14ac:dyDescent="0.2">
      <c r="A22" s="316" t="s">
        <v>154</v>
      </c>
      <c r="B22" s="317"/>
      <c r="C22" s="46"/>
      <c r="D22" s="322"/>
      <c r="E22" s="322" t="s">
        <v>155</v>
      </c>
      <c r="F22" s="323" t="str">
        <f>IF(MIN(B21,F21)&lt;=0,"N/A",(SUM(F21-B21)/B21))</f>
        <v>N/A</v>
      </c>
      <c r="G22" s="46" t="s">
        <v>156</v>
      </c>
      <c r="H22" s="322"/>
      <c r="I22" s="322" t="s">
        <v>155</v>
      </c>
      <c r="J22" s="323" t="str">
        <f>IF(MIN(F14,J14)&lt;=0,"N/A",(SUM(J21-F21)/F21))</f>
        <v>N/A</v>
      </c>
      <c r="K22" s="46" t="s">
        <v>156</v>
      </c>
      <c r="L22" s="305"/>
    </row>
    <row r="23" spans="1:13" x14ac:dyDescent="0.2">
      <c r="A23" s="163"/>
      <c r="B23" s="306"/>
      <c r="F23" s="306"/>
      <c r="J23" s="306"/>
      <c r="L23" s="294"/>
    </row>
    <row r="24" spans="1:13" x14ac:dyDescent="0.2">
      <c r="A24" s="324" t="s">
        <v>64</v>
      </c>
      <c r="B24" s="308" t="s">
        <v>160</v>
      </c>
      <c r="C24" s="76"/>
      <c r="D24" s="76"/>
      <c r="E24" s="76"/>
      <c r="F24" s="76"/>
      <c r="G24" s="76"/>
      <c r="H24" s="76"/>
      <c r="I24" s="76"/>
      <c r="J24" s="76"/>
      <c r="K24" s="76"/>
      <c r="L24" s="309"/>
    </row>
    <row r="25" spans="1:13" ht="13.5" thickBot="1" x14ac:dyDescent="0.25">
      <c r="A25" s="333"/>
      <c r="B25" s="76"/>
      <c r="C25" s="308"/>
      <c r="D25" s="308"/>
      <c r="E25" s="308"/>
      <c r="F25" s="308"/>
      <c r="G25" s="308"/>
      <c r="H25" s="308"/>
      <c r="I25" s="308"/>
      <c r="J25" s="308"/>
      <c r="K25" s="308"/>
      <c r="L25" s="325"/>
    </row>
    <row r="26" spans="1:13" ht="15" x14ac:dyDescent="0.2">
      <c r="A26" s="299"/>
      <c r="B26" s="334"/>
      <c r="F26" s="335"/>
      <c r="J26" s="314">
        <v>0</v>
      </c>
      <c r="L26" s="315" t="s">
        <v>152</v>
      </c>
    </row>
    <row r="27" spans="1:13" ht="15" x14ac:dyDescent="0.2">
      <c r="A27" s="316" t="s">
        <v>3</v>
      </c>
      <c r="B27" s="317"/>
      <c r="C27" s="46"/>
      <c r="D27" s="46"/>
      <c r="E27" s="46"/>
      <c r="F27" s="317"/>
      <c r="G27" s="46"/>
      <c r="H27" s="46"/>
      <c r="I27" s="46"/>
      <c r="J27" s="330">
        <f>J13</f>
        <v>0</v>
      </c>
      <c r="K27" s="46"/>
      <c r="L27" s="315" t="s">
        <v>153</v>
      </c>
    </row>
    <row r="28" spans="1:13" ht="15" x14ac:dyDescent="0.2">
      <c r="A28" s="316" t="s">
        <v>64</v>
      </c>
      <c r="B28" s="318">
        <v>0</v>
      </c>
      <c r="C28" s="46"/>
      <c r="D28" s="323">
        <f>IFERROR((B28/B14),0)</f>
        <v>0</v>
      </c>
      <c r="E28" s="46" t="s">
        <v>159</v>
      </c>
      <c r="F28" s="318"/>
      <c r="G28" s="46"/>
      <c r="H28" s="323">
        <f>IFERROR((F28/F14),0)</f>
        <v>0</v>
      </c>
      <c r="I28" s="46" t="s">
        <v>159</v>
      </c>
      <c r="J28" s="336">
        <f>IFERROR((SUM(J26/J27)*12),0)</f>
        <v>0</v>
      </c>
      <c r="K28" s="46"/>
      <c r="L28" s="332">
        <f>IFERROR((J28/J14),0)</f>
        <v>0</v>
      </c>
      <c r="M28" s="46"/>
    </row>
    <row r="29" spans="1:13" ht="20.25" customHeight="1" x14ac:dyDescent="0.2">
      <c r="A29" s="316" t="s">
        <v>154</v>
      </c>
      <c r="B29" s="317"/>
      <c r="C29" s="46"/>
      <c r="D29" s="322"/>
      <c r="E29" s="322" t="s">
        <v>155</v>
      </c>
      <c r="F29" s="323" t="str">
        <f>IF(MIN(B28,F28)&lt;=0,"N/A",(SUM(F28-B28)/B28))</f>
        <v>N/A</v>
      </c>
      <c r="G29" s="46" t="s">
        <v>156</v>
      </c>
      <c r="H29" s="322"/>
      <c r="I29" s="322" t="s">
        <v>155</v>
      </c>
      <c r="J29" s="323" t="str">
        <f>IF(MIN(F14,J14)&lt;=0,"N/A",(SUM(J28-F28)/F28))</f>
        <v>N/A</v>
      </c>
      <c r="K29" s="46" t="s">
        <v>156</v>
      </c>
      <c r="L29" s="305"/>
    </row>
    <row r="30" spans="1:13" ht="13.5" thickBot="1" x14ac:dyDescent="0.25">
      <c r="A30" s="299"/>
      <c r="B30" s="306"/>
      <c r="F30" s="306"/>
      <c r="J30" s="306"/>
      <c r="L30" s="294"/>
    </row>
    <row r="31" spans="1:13" ht="16.5" thickBot="1" x14ac:dyDescent="0.3">
      <c r="A31" s="337" t="s">
        <v>161</v>
      </c>
      <c r="B31" s="338"/>
      <c r="C31" s="339" t="s">
        <v>3</v>
      </c>
      <c r="D31" s="340" t="s">
        <v>162</v>
      </c>
      <c r="E31" s="339" t="s">
        <v>3</v>
      </c>
      <c r="F31" s="340" t="s">
        <v>163</v>
      </c>
      <c r="G31" s="339" t="s">
        <v>3</v>
      </c>
      <c r="H31" s="341" t="s">
        <v>164</v>
      </c>
      <c r="I31" s="342"/>
      <c r="J31" s="342"/>
      <c r="K31" s="342"/>
      <c r="L31" s="343"/>
    </row>
    <row r="32" spans="1:13" ht="13.5" thickBot="1" x14ac:dyDescent="0.25">
      <c r="A32" s="46"/>
      <c r="C32" s="45"/>
      <c r="D32" s="344"/>
      <c r="E32" s="45"/>
      <c r="F32" s="344"/>
      <c r="G32" s="345"/>
      <c r="H32" s="47"/>
    </row>
    <row r="33" spans="1:13" ht="13.5" thickBot="1" x14ac:dyDescent="0.25">
      <c r="A33" s="450" t="s">
        <v>90</v>
      </c>
      <c r="B33" s="451"/>
      <c r="C33" s="451"/>
      <c r="D33" s="451"/>
      <c r="E33" s="451"/>
      <c r="F33" s="451"/>
      <c r="G33" s="451"/>
      <c r="H33" s="451"/>
      <c r="I33" s="451"/>
      <c r="J33" s="451"/>
      <c r="K33" s="451"/>
      <c r="L33" s="452"/>
    </row>
    <row r="34" spans="1:13" ht="13.5" thickBot="1" x14ac:dyDescent="0.25">
      <c r="A34" s="433"/>
      <c r="B34" s="434"/>
      <c r="C34" s="434"/>
      <c r="D34" s="434"/>
      <c r="E34" s="434"/>
      <c r="F34" s="434"/>
      <c r="G34" s="434"/>
      <c r="H34" s="434"/>
      <c r="I34" s="434"/>
      <c r="J34" s="434"/>
      <c r="K34" s="434"/>
      <c r="L34" s="435"/>
    </row>
    <row r="35" spans="1:13" ht="13.5" thickBot="1" x14ac:dyDescent="0.25">
      <c r="A35" s="436"/>
      <c r="B35" s="437"/>
      <c r="C35" s="437"/>
      <c r="D35" s="437"/>
      <c r="E35" s="437"/>
      <c r="F35" s="437"/>
      <c r="G35" s="437"/>
      <c r="H35" s="437"/>
      <c r="I35" s="437"/>
      <c r="J35" s="437"/>
      <c r="K35" s="437"/>
      <c r="L35" s="438"/>
    </row>
    <row r="36" spans="1:13" ht="13.5" thickBot="1" x14ac:dyDescent="0.25">
      <c r="A36" s="439"/>
      <c r="B36" s="440"/>
      <c r="C36" s="440"/>
      <c r="D36" s="440"/>
      <c r="E36" s="440"/>
      <c r="F36" s="440"/>
      <c r="G36" s="440"/>
      <c r="H36" s="440"/>
      <c r="I36" s="440"/>
      <c r="J36" s="440"/>
      <c r="K36" s="440"/>
      <c r="L36" s="441"/>
    </row>
    <row r="37" spans="1:13" x14ac:dyDescent="0.2">
      <c r="A37" s="346"/>
      <c r="B37" s="346"/>
      <c r="C37" s="346"/>
      <c r="D37" s="346"/>
      <c r="E37" s="346"/>
      <c r="F37" s="346"/>
      <c r="G37" s="346"/>
      <c r="H37" s="346"/>
      <c r="I37" s="346"/>
      <c r="J37" s="346"/>
      <c r="K37" s="346"/>
      <c r="L37" s="346"/>
    </row>
    <row r="38" spans="1:13" ht="15" x14ac:dyDescent="0.2">
      <c r="A38" s="67"/>
      <c r="C38" s="45"/>
      <c r="D38" s="344"/>
      <c r="E38" s="45"/>
      <c r="F38" s="344"/>
      <c r="G38" s="345"/>
      <c r="H38" s="47"/>
    </row>
    <row r="39" spans="1:13" x14ac:dyDescent="0.2">
      <c r="A39" s="46"/>
      <c r="C39" s="45"/>
      <c r="D39" s="47"/>
      <c r="E39" s="45"/>
      <c r="F39" s="47"/>
      <c r="G39" s="345"/>
      <c r="H39" s="47"/>
      <c r="L39" s="42"/>
      <c r="M39" s="43" t="s">
        <v>3</v>
      </c>
    </row>
  </sheetData>
  <sheetProtection password="DA43" sheet="1" selectLockedCells="1"/>
  <mergeCells count="6">
    <mergeCell ref="A34:L36"/>
    <mergeCell ref="H2:L2"/>
    <mergeCell ref="B4:F4"/>
    <mergeCell ref="B5:F5"/>
    <mergeCell ref="A3:L3"/>
    <mergeCell ref="A33:L33"/>
  </mergeCells>
  <pageMargins left="0.7" right="0.7" top="0.75" bottom="0.75" header="0.3" footer="0.3"/>
  <pageSetup scale="56" orientation="portrait"/>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7BE336-C505-434B-A89E-C13ADEA0A57A}">
  <sheetPr codeName="Sheet3"/>
  <dimension ref="B1:J41"/>
  <sheetViews>
    <sheetView showGridLines="0" zoomScaleNormal="100" zoomScaleSheetLayoutView="70" workbookViewId="0">
      <selection activeCell="L32" sqref="L32"/>
    </sheetView>
  </sheetViews>
  <sheetFormatPr defaultColWidth="8.85546875" defaultRowHeight="12.75" x14ac:dyDescent="0.2"/>
  <cols>
    <col min="1" max="1" width="2.7109375" customWidth="1"/>
    <col min="2" max="2" width="48.42578125" customWidth="1"/>
    <col min="3" max="3" width="23.7109375" customWidth="1"/>
    <col min="4" max="4" width="26.7109375" customWidth="1"/>
    <col min="5" max="5" width="33.42578125" customWidth="1"/>
    <col min="6" max="6" width="4" customWidth="1"/>
    <col min="7" max="7" width="29.7109375" customWidth="1"/>
    <col min="8" max="8" width="20.7109375" customWidth="1"/>
    <col min="9" max="9" width="23.42578125" bestFit="1" customWidth="1"/>
    <col min="10" max="10" width="63.28515625" bestFit="1" customWidth="1"/>
  </cols>
  <sheetData>
    <row r="1" spans="2:10" ht="78.95" customHeight="1" x14ac:dyDescent="0.2"/>
    <row r="2" spans="2:10" ht="13.5" thickBot="1" x14ac:dyDescent="0.25"/>
    <row r="3" spans="2:10" ht="15.75" customHeight="1" x14ac:dyDescent="0.25">
      <c r="B3" s="453" t="s">
        <v>165</v>
      </c>
      <c r="C3" s="454"/>
      <c r="D3" s="454"/>
      <c r="E3" s="454"/>
      <c r="F3" s="454"/>
      <c r="G3" s="454"/>
      <c r="H3" s="454"/>
      <c r="I3" s="454"/>
      <c r="J3" s="455"/>
    </row>
    <row r="4" spans="2:10" ht="9.75" customHeight="1" thickBot="1" x14ac:dyDescent="0.35">
      <c r="B4" s="77"/>
      <c r="C4" s="78"/>
      <c r="D4" s="78"/>
      <c r="E4" s="78"/>
      <c r="F4" s="78"/>
      <c r="G4" s="78"/>
      <c r="H4" s="78"/>
      <c r="I4" s="78"/>
      <c r="J4" s="79"/>
    </row>
    <row r="5" spans="2:10" ht="33" customHeight="1" thickBot="1" x14ac:dyDescent="0.25">
      <c r="B5" s="80"/>
      <c r="C5" s="158" t="s">
        <v>166</v>
      </c>
      <c r="D5" s="161" t="s">
        <v>167</v>
      </c>
      <c r="E5" s="159" t="s">
        <v>168</v>
      </c>
      <c r="J5" s="79"/>
    </row>
    <row r="6" spans="2:10" ht="15.75" customHeight="1" thickBot="1" x14ac:dyDescent="0.25">
      <c r="B6" s="68"/>
      <c r="C6" s="81"/>
      <c r="D6" s="82"/>
      <c r="E6" s="83"/>
      <c r="J6" s="79"/>
    </row>
    <row r="7" spans="2:10" ht="15.75" customHeight="1" thickBot="1" x14ac:dyDescent="0.3">
      <c r="B7" s="68"/>
      <c r="G7" s="149" t="s">
        <v>169</v>
      </c>
      <c r="H7" s="150" t="s">
        <v>170</v>
      </c>
      <c r="I7" s="150" t="s">
        <v>171</v>
      </c>
      <c r="J7" s="151" t="s">
        <v>172</v>
      </c>
    </row>
    <row r="8" spans="2:10" ht="15.75" customHeight="1" x14ac:dyDescent="0.25">
      <c r="B8" s="143" t="s">
        <v>173</v>
      </c>
      <c r="C8" s="84"/>
      <c r="D8" s="85"/>
      <c r="E8" s="86"/>
      <c r="G8" s="87">
        <f>(C8+D8+E8)</f>
        <v>0</v>
      </c>
      <c r="H8" s="88"/>
      <c r="I8" s="89">
        <f>IFERROR((C8+D8+E8)/H8,0)</f>
        <v>0</v>
      </c>
      <c r="J8" s="90"/>
    </row>
    <row r="9" spans="2:10" ht="15.75" customHeight="1" x14ac:dyDescent="0.25">
      <c r="B9" s="117" t="s">
        <v>174</v>
      </c>
      <c r="C9" s="91"/>
      <c r="D9" s="92"/>
      <c r="E9" s="93"/>
      <c r="G9" s="87">
        <f>C9+D9+E9</f>
        <v>0</v>
      </c>
      <c r="H9" s="88"/>
      <c r="I9" s="94">
        <f>IFERROR((C9+D9+E9)/H9,0)</f>
        <v>0</v>
      </c>
      <c r="J9" s="95">
        <f>IFERROR((G9-C10-D10-E10)/H9,0)</f>
        <v>0</v>
      </c>
    </row>
    <row r="10" spans="2:10" ht="15.75" customHeight="1" thickBot="1" x14ac:dyDescent="0.3">
      <c r="B10" s="117" t="s">
        <v>175</v>
      </c>
      <c r="C10" s="91"/>
      <c r="D10" s="92"/>
      <c r="E10" s="93"/>
      <c r="G10" s="96">
        <f>C10+D10+E10</f>
        <v>0</v>
      </c>
      <c r="H10" s="97"/>
      <c r="I10" s="98">
        <f>IFERROR((C10+D10+E10)/H10,0)</f>
        <v>0</v>
      </c>
      <c r="J10" s="99"/>
    </row>
    <row r="11" spans="2:10" ht="15.75" customHeight="1" thickBot="1" x14ac:dyDescent="0.3">
      <c r="B11" s="124" t="s">
        <v>176</v>
      </c>
      <c r="C11" s="100"/>
      <c r="D11" s="101"/>
      <c r="E11" s="102"/>
      <c r="J11" s="79"/>
    </row>
    <row r="12" spans="2:10" ht="15.75" customHeight="1" x14ac:dyDescent="0.2">
      <c r="B12" s="68"/>
      <c r="C12" s="103"/>
      <c r="D12" s="103"/>
      <c r="E12" s="103"/>
      <c r="J12" s="79"/>
    </row>
    <row r="13" spans="2:10" ht="15.75" customHeight="1" thickBot="1" x14ac:dyDescent="0.25">
      <c r="B13" s="68"/>
      <c r="J13" s="79"/>
    </row>
    <row r="14" spans="2:10" ht="15.75" customHeight="1" x14ac:dyDescent="0.25">
      <c r="B14" s="143" t="s">
        <v>177</v>
      </c>
      <c r="C14" s="104"/>
      <c r="J14" s="79"/>
    </row>
    <row r="15" spans="2:10" ht="15.75" customHeight="1" thickBot="1" x14ac:dyDescent="0.3">
      <c r="B15" s="117" t="s">
        <v>178</v>
      </c>
      <c r="C15" s="95">
        <f>E11-C14</f>
        <v>0</v>
      </c>
      <c r="D15" s="139"/>
      <c r="J15" s="79"/>
    </row>
    <row r="16" spans="2:10" ht="15.75" customHeight="1" thickBot="1" x14ac:dyDescent="0.3">
      <c r="B16" s="124" t="s">
        <v>179</v>
      </c>
      <c r="C16" s="106">
        <f>IFERROR(C15/E11,0)</f>
        <v>0</v>
      </c>
      <c r="D16" s="144">
        <f>IFERROR(C15/J9,0)</f>
        <v>0</v>
      </c>
      <c r="E16" s="107"/>
      <c r="F16" s="107"/>
      <c r="G16" s="107"/>
      <c r="H16" s="107"/>
      <c r="I16" s="107"/>
      <c r="J16" s="99"/>
    </row>
    <row r="17" spans="2:10" ht="13.5" thickBot="1" x14ac:dyDescent="0.25">
      <c r="B17" s="108"/>
      <c r="C17" s="109"/>
      <c r="D17" s="105"/>
      <c r="J17" s="79"/>
    </row>
    <row r="18" spans="2:10" ht="15.75" x14ac:dyDescent="0.25">
      <c r="B18" s="453" t="s">
        <v>180</v>
      </c>
      <c r="C18" s="454"/>
      <c r="D18" s="454"/>
      <c r="E18" s="455"/>
      <c r="G18" s="456" t="s">
        <v>181</v>
      </c>
      <c r="H18" s="457"/>
      <c r="I18" s="457"/>
      <c r="J18" s="458"/>
    </row>
    <row r="19" spans="2:10" x14ac:dyDescent="0.2">
      <c r="B19" s="465"/>
      <c r="C19" s="466"/>
      <c r="E19" s="79"/>
      <c r="G19" s="140"/>
      <c r="H19" s="141"/>
      <c r="I19" s="141"/>
      <c r="J19" s="142"/>
    </row>
    <row r="20" spans="2:10" ht="15.75" x14ac:dyDescent="0.25">
      <c r="B20" s="467"/>
      <c r="C20" s="468"/>
      <c r="D20" s="152" t="s">
        <v>182</v>
      </c>
      <c r="E20" s="153" t="s">
        <v>183</v>
      </c>
      <c r="G20" s="459"/>
      <c r="H20" s="460"/>
      <c r="I20" s="131" t="s">
        <v>184</v>
      </c>
      <c r="J20" s="132" t="s">
        <v>185</v>
      </c>
    </row>
    <row r="21" spans="2:10" ht="18.75" x14ac:dyDescent="0.3">
      <c r="B21" s="461" t="s">
        <v>186</v>
      </c>
      <c r="C21" s="462"/>
      <c r="D21" s="110">
        <f>'Liquidity Ratios'!B9</f>
        <v>0</v>
      </c>
      <c r="E21" s="122"/>
      <c r="G21" s="463" t="s">
        <v>124</v>
      </c>
      <c r="H21" s="464"/>
      <c r="I21" s="123">
        <f>IFERROR((G8-G9+G10)/G8,0)</f>
        <v>0</v>
      </c>
      <c r="J21" s="111">
        <f>IFERROR((G9-G10)/G8,0)</f>
        <v>0</v>
      </c>
    </row>
    <row r="22" spans="2:10" ht="15.75" x14ac:dyDescent="0.25">
      <c r="B22" s="476" t="s">
        <v>94</v>
      </c>
      <c r="C22" s="477"/>
      <c r="D22" s="112"/>
      <c r="E22" s="113"/>
      <c r="G22" s="478" t="s">
        <v>187</v>
      </c>
      <c r="H22" s="479"/>
      <c r="I22" s="123">
        <f>'Trend Analysis'!L28</f>
        <v>0</v>
      </c>
      <c r="J22" s="111">
        <f>'Trend Analysis'!L21</f>
        <v>0</v>
      </c>
    </row>
    <row r="23" spans="2:10" ht="15.75" x14ac:dyDescent="0.25">
      <c r="B23" s="469" t="s">
        <v>95</v>
      </c>
      <c r="C23" s="470"/>
      <c r="D23" s="114">
        <f>'Liquidity Ratios'!B11</f>
        <v>0</v>
      </c>
      <c r="E23" s="133"/>
      <c r="G23" s="471" t="s">
        <v>188</v>
      </c>
      <c r="H23" s="472"/>
      <c r="I23" s="472"/>
      <c r="J23" s="473"/>
    </row>
    <row r="24" spans="2:10" ht="15.75" customHeight="1" x14ac:dyDescent="0.25">
      <c r="B24" s="469" t="s">
        <v>110</v>
      </c>
      <c r="C24" s="470"/>
      <c r="D24" s="114">
        <f>'Liquidity Ratios'!B12</f>
        <v>0</v>
      </c>
      <c r="E24" s="127"/>
      <c r="G24" s="474">
        <v>1065</v>
      </c>
      <c r="H24" s="475"/>
      <c r="I24" s="123">
        <f>IFERROR((H32-H33-H34)/H32,0)</f>
        <v>0</v>
      </c>
      <c r="J24" s="111">
        <f>IFERROR((H33+H34)/H32,0)</f>
        <v>0</v>
      </c>
    </row>
    <row r="25" spans="2:10" ht="15.75" customHeight="1" x14ac:dyDescent="0.25">
      <c r="B25" s="469" t="s">
        <v>97</v>
      </c>
      <c r="C25" s="470"/>
      <c r="D25" s="114">
        <f>'Liquidity Ratios'!B13</f>
        <v>0</v>
      </c>
      <c r="E25" s="127"/>
      <c r="G25" s="486" t="s">
        <v>189</v>
      </c>
      <c r="H25" s="487"/>
      <c r="I25" s="145">
        <f>IFERROR((I32-I33-I34)/I32,0)</f>
        <v>0</v>
      </c>
      <c r="J25" s="146">
        <f>IFERROR((I33+I34)/I32,0)</f>
        <v>0</v>
      </c>
    </row>
    <row r="26" spans="2:10" ht="15.75" customHeight="1" thickBot="1" x14ac:dyDescent="0.3">
      <c r="B26" s="469" t="s">
        <v>190</v>
      </c>
      <c r="C26" s="470"/>
      <c r="D26" s="114">
        <f>'Liquidity Ratios'!B14</f>
        <v>0</v>
      </c>
      <c r="E26" s="127"/>
      <c r="G26" s="488">
        <v>1120</v>
      </c>
      <c r="H26" s="489"/>
      <c r="I26" s="147">
        <f>IFERROR((J32-J33-J34)/J32,0)</f>
        <v>0</v>
      </c>
      <c r="J26" s="148">
        <f>IFERROR((J33+J34)/J32,0)</f>
        <v>0</v>
      </c>
    </row>
    <row r="27" spans="2:10" ht="15.75" customHeight="1" thickBot="1" x14ac:dyDescent="0.3">
      <c r="B27" s="480" t="s">
        <v>191</v>
      </c>
      <c r="C27" s="352"/>
      <c r="D27" s="347">
        <f>'Liquidity Ratios'!B15</f>
        <v>0</v>
      </c>
      <c r="E27" s="348">
        <f>E23+E24+E25+E26</f>
        <v>0</v>
      </c>
      <c r="G27" s="115"/>
      <c r="H27" s="115"/>
      <c r="I27" s="349"/>
      <c r="J27" s="349"/>
    </row>
    <row r="28" spans="2:10" ht="15.75" customHeight="1" x14ac:dyDescent="0.25">
      <c r="B28" s="481"/>
      <c r="C28" s="482"/>
      <c r="E28" s="79"/>
      <c r="G28" s="483" t="s">
        <v>192</v>
      </c>
      <c r="H28" s="484"/>
      <c r="I28" s="484"/>
      <c r="J28" s="485"/>
    </row>
    <row r="29" spans="2:10" ht="15.75" customHeight="1" thickBot="1" x14ac:dyDescent="0.3">
      <c r="B29" s="476" t="s">
        <v>100</v>
      </c>
      <c r="C29" s="477"/>
      <c r="E29" s="79"/>
      <c r="G29" s="134"/>
      <c r="H29" s="135"/>
      <c r="I29" s="135"/>
      <c r="J29" s="116"/>
    </row>
    <row r="30" spans="2:10" ht="15.75" customHeight="1" thickBot="1" x14ac:dyDescent="0.3">
      <c r="B30" s="469" t="s">
        <v>101</v>
      </c>
      <c r="C30" s="470"/>
      <c r="D30" s="114">
        <f>'Liquidity Ratios'!B18</f>
        <v>0</v>
      </c>
      <c r="E30" s="128"/>
      <c r="G30" s="496" t="s">
        <v>193</v>
      </c>
      <c r="H30" s="497"/>
      <c r="I30" s="497"/>
      <c r="J30" s="498"/>
    </row>
    <row r="31" spans="2:10" ht="15.75" customHeight="1" x14ac:dyDescent="0.25">
      <c r="B31" s="469" t="s">
        <v>194</v>
      </c>
      <c r="C31" s="470"/>
      <c r="D31" s="114">
        <f>'Liquidity Ratios'!B19</f>
        <v>0</v>
      </c>
      <c r="E31" s="129"/>
      <c r="G31" s="136"/>
      <c r="H31" s="137">
        <v>1065</v>
      </c>
      <c r="I31" s="137" t="s">
        <v>189</v>
      </c>
      <c r="J31" s="138">
        <v>1120</v>
      </c>
    </row>
    <row r="32" spans="2:10" ht="15.75" customHeight="1" x14ac:dyDescent="0.25">
      <c r="B32" s="469" t="s">
        <v>116</v>
      </c>
      <c r="C32" s="470"/>
      <c r="D32" s="114">
        <f>'Liquidity Ratios'!B20</f>
        <v>0</v>
      </c>
      <c r="E32" s="128"/>
      <c r="G32" s="117" t="s">
        <v>195</v>
      </c>
      <c r="H32" s="120"/>
      <c r="I32" s="120"/>
      <c r="J32" s="121"/>
    </row>
    <row r="33" spans="2:10" ht="15.75" customHeight="1" x14ac:dyDescent="0.25">
      <c r="B33" s="480" t="s">
        <v>196</v>
      </c>
      <c r="C33" s="493"/>
      <c r="D33" s="130">
        <f>'Liquidity Ratios'!B21</f>
        <v>0</v>
      </c>
      <c r="E33" s="130">
        <f>E30+E31+E32</f>
        <v>0</v>
      </c>
      <c r="G33" s="117" t="s">
        <v>129</v>
      </c>
      <c r="H33" s="120"/>
      <c r="I33" s="120"/>
      <c r="J33" s="121"/>
    </row>
    <row r="34" spans="2:10" ht="15.75" customHeight="1" thickBot="1" x14ac:dyDescent="0.3">
      <c r="B34" s="68"/>
      <c r="E34" s="79"/>
      <c r="G34" s="124" t="s">
        <v>197</v>
      </c>
      <c r="H34" s="125"/>
      <c r="I34" s="125"/>
      <c r="J34" s="126"/>
    </row>
    <row r="35" spans="2:10" ht="15.75" customHeight="1" x14ac:dyDescent="0.3">
      <c r="B35" s="461" t="s">
        <v>105</v>
      </c>
      <c r="C35" s="462"/>
      <c r="D35" s="154" t="str">
        <f>'Liquidity Ratios'!B23</f>
        <v/>
      </c>
      <c r="E35" s="155" t="str">
        <f>IFERROR((SUM(E27/E33)),"")</f>
        <v/>
      </c>
    </row>
    <row r="36" spans="2:10" ht="15.75" customHeight="1" thickBot="1" x14ac:dyDescent="0.35">
      <c r="B36" s="494" t="s">
        <v>106</v>
      </c>
      <c r="C36" s="495"/>
      <c r="D36" s="156" t="str">
        <f>'Liquidity Ratios'!B24</f>
        <v/>
      </c>
      <c r="E36" s="157" t="str">
        <f>IFERROR((SUM(E23:E26)-E25)/SUM(E30:E32),"")</f>
        <v/>
      </c>
    </row>
    <row r="37" spans="2:10" ht="15.75" customHeight="1" x14ac:dyDescent="0.2">
      <c r="B37" s="482"/>
      <c r="C37" s="482"/>
      <c r="D37" s="118"/>
      <c r="E37" s="39"/>
    </row>
    <row r="38" spans="2:10" ht="15.75" customHeight="1" x14ac:dyDescent="0.25">
      <c r="B38" s="119" t="s">
        <v>90</v>
      </c>
    </row>
    <row r="39" spans="2:10" ht="50.25" customHeight="1" x14ac:dyDescent="0.2">
      <c r="B39" s="490"/>
      <c r="C39" s="491"/>
      <c r="D39" s="491"/>
      <c r="E39" s="491"/>
      <c r="F39" s="491"/>
      <c r="G39" s="491"/>
      <c r="H39" s="491"/>
      <c r="I39" s="491"/>
      <c r="J39" s="492"/>
    </row>
    <row r="40" spans="2:10" ht="14.25" customHeight="1" x14ac:dyDescent="0.2">
      <c r="B40" s="160"/>
      <c r="C40" s="160"/>
      <c r="D40" s="160"/>
      <c r="E40" s="160"/>
      <c r="F40" s="160"/>
      <c r="G40" s="160"/>
      <c r="H40" s="160"/>
      <c r="I40" s="160"/>
      <c r="J40" s="160"/>
    </row>
    <row r="41" spans="2:10" ht="15.75" customHeight="1" x14ac:dyDescent="0.2"/>
  </sheetData>
  <sheetProtection algorithmName="SHA-512" hashValue="VcxXALgxYO9lN1NSh2M/vklmLHcDDV6reStdLWBqOWGGECwzdFSMy3X7sZkd6T3HPFY0cFOYR2HSMoBQSM9aiA==" saltValue="+Lmils4/Tzz9zulbrHq+mQ==" spinCount="100000" sheet="1" selectLockedCells="1"/>
  <mergeCells count="31">
    <mergeCell ref="B39:J39"/>
    <mergeCell ref="B29:C29"/>
    <mergeCell ref="B30:C30"/>
    <mergeCell ref="B31:C31"/>
    <mergeCell ref="B32:C32"/>
    <mergeCell ref="B33:C33"/>
    <mergeCell ref="B35:C35"/>
    <mergeCell ref="B36:C36"/>
    <mergeCell ref="G30:J30"/>
    <mergeCell ref="B37:C37"/>
    <mergeCell ref="B27:C27"/>
    <mergeCell ref="B28:C28"/>
    <mergeCell ref="G28:J28"/>
    <mergeCell ref="B25:C25"/>
    <mergeCell ref="G25:H25"/>
    <mergeCell ref="B26:C26"/>
    <mergeCell ref="G26:H26"/>
    <mergeCell ref="B23:C23"/>
    <mergeCell ref="G23:J23"/>
    <mergeCell ref="B24:C24"/>
    <mergeCell ref="G24:H24"/>
    <mergeCell ref="B22:C22"/>
    <mergeCell ref="G22:H22"/>
    <mergeCell ref="B3:J3"/>
    <mergeCell ref="B18:E18"/>
    <mergeCell ref="G18:J18"/>
    <mergeCell ref="G20:H20"/>
    <mergeCell ref="B21:C21"/>
    <mergeCell ref="G21:H21"/>
    <mergeCell ref="B19:C19"/>
    <mergeCell ref="B20:C20"/>
  </mergeCells>
  <conditionalFormatting sqref="C16:C17">
    <cfRule type="cellIs" dxfId="5" priority="3" operator="lessThan">
      <formula>0.5</formula>
    </cfRule>
    <cfRule type="cellIs" dxfId="4" priority="4" operator="greaterThanOrEqual">
      <formula>0.5</formula>
    </cfRule>
  </conditionalFormatting>
  <conditionalFormatting sqref="D11">
    <cfRule type="cellIs" dxfId="3" priority="6" stopIfTrue="1" operator="lessThanOrEqual">
      <formula>$C$11</formula>
    </cfRule>
  </conditionalFormatting>
  <conditionalFormatting sqref="D15:D17">
    <cfRule type="cellIs" dxfId="2" priority="8" operator="lessThan">
      <formula>0.5</formula>
    </cfRule>
    <cfRule type="cellIs" dxfId="1" priority="9" operator="greaterThanOrEqual">
      <formula>0.5</formula>
    </cfRule>
  </conditionalFormatting>
  <conditionalFormatting sqref="D11:E11">
    <cfRule type="cellIs" priority="1" stopIfTrue="1" operator="equal">
      <formula>0</formula>
    </cfRule>
  </conditionalFormatting>
  <conditionalFormatting sqref="E11">
    <cfRule type="cellIs" dxfId="0" priority="5" stopIfTrue="1" operator="lessThanOrEqual">
      <formula>$D$11</formula>
    </cfRule>
  </conditionalFormatting>
  <pageMargins left="0.7" right="0.7" top="0.75" bottom="0.75" header="0.3" footer="0.3"/>
  <pageSetup scale="43" orientation="landscape"/>
  <drawing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61820-788C-4A2D-8198-72ACD0DE598A}">
  <sheetPr codeName="Sheet4"/>
  <dimension ref="B1:H14"/>
  <sheetViews>
    <sheetView showGridLines="0" workbookViewId="0">
      <selection activeCell="B16" sqref="B16"/>
    </sheetView>
  </sheetViews>
  <sheetFormatPr defaultColWidth="8.7109375" defaultRowHeight="12.75" x14ac:dyDescent="0.2"/>
  <cols>
    <col min="1" max="1" width="1.28515625" customWidth="1"/>
    <col min="2" max="2" width="64.42578125" customWidth="1"/>
    <col min="3" max="3" width="1.42578125" customWidth="1"/>
    <col min="4" max="4" width="5.42578125" customWidth="1"/>
    <col min="5" max="6" width="16" customWidth="1"/>
    <col min="7" max="7" width="3.28515625" customWidth="1"/>
    <col min="8" max="8" width="8.7109375" hidden="1" customWidth="1"/>
    <col min="9" max="9" width="8.28515625" customWidth="1"/>
  </cols>
  <sheetData>
    <row r="1" spans="2:6" ht="15" x14ac:dyDescent="0.2">
      <c r="B1" s="25" t="s">
        <v>198</v>
      </c>
      <c r="C1" s="8"/>
      <c r="D1" s="15"/>
      <c r="E1" s="15"/>
      <c r="F1" s="15"/>
    </row>
    <row r="2" spans="2:6" x14ac:dyDescent="0.2">
      <c r="B2" s="8" t="s">
        <v>199</v>
      </c>
      <c r="C2" s="8"/>
      <c r="D2" s="15"/>
      <c r="E2" s="15"/>
      <c r="F2" s="15"/>
    </row>
    <row r="3" spans="2:6" x14ac:dyDescent="0.2">
      <c r="B3" s="9"/>
      <c r="C3" s="9"/>
      <c r="D3" s="16"/>
      <c r="E3" s="16"/>
      <c r="F3" s="16"/>
    </row>
    <row r="4" spans="2:6" ht="51" x14ac:dyDescent="0.2">
      <c r="B4" s="9" t="s">
        <v>200</v>
      </c>
      <c r="C4" s="9"/>
      <c r="D4" s="16"/>
      <c r="E4" s="16"/>
      <c r="F4" s="16"/>
    </row>
    <row r="5" spans="2:6" x14ac:dyDescent="0.2">
      <c r="B5" s="9"/>
      <c r="C5" s="9"/>
      <c r="D5" s="16"/>
      <c r="E5" s="16"/>
      <c r="F5" s="16"/>
    </row>
    <row r="6" spans="2:6" ht="25.5" x14ac:dyDescent="0.2">
      <c r="B6" s="8" t="s">
        <v>201</v>
      </c>
      <c r="C6" s="8"/>
      <c r="D6" s="15"/>
      <c r="E6" s="15" t="s">
        <v>202</v>
      </c>
      <c r="F6" s="15" t="s">
        <v>203</v>
      </c>
    </row>
    <row r="7" spans="2:6" ht="13.5" thickBot="1" x14ac:dyDescent="0.25">
      <c r="B7" s="9"/>
      <c r="C7" s="9"/>
      <c r="D7" s="16"/>
      <c r="E7" s="16"/>
      <c r="F7" s="16"/>
    </row>
    <row r="8" spans="2:6" ht="38.25" x14ac:dyDescent="0.2">
      <c r="B8" s="10" t="s">
        <v>204</v>
      </c>
      <c r="C8" s="11"/>
      <c r="D8" s="17"/>
      <c r="E8" s="17">
        <v>5</v>
      </c>
      <c r="F8" s="18"/>
    </row>
    <row r="9" spans="2:6" ht="51" x14ac:dyDescent="0.2">
      <c r="B9" s="12"/>
      <c r="C9" s="9"/>
      <c r="D9" s="16"/>
      <c r="E9" s="19" t="s">
        <v>205</v>
      </c>
      <c r="F9" s="20" t="s">
        <v>206</v>
      </c>
    </row>
    <row r="10" spans="2:6" ht="38.25" x14ac:dyDescent="0.2">
      <c r="B10" s="12"/>
      <c r="C10" s="9"/>
      <c r="D10" s="16"/>
      <c r="E10" s="19" t="s">
        <v>207</v>
      </c>
      <c r="F10" s="20"/>
    </row>
    <row r="11" spans="2:6" ht="38.25" x14ac:dyDescent="0.2">
      <c r="B11" s="12"/>
      <c r="C11" s="9"/>
      <c r="D11" s="16"/>
      <c r="E11" s="19" t="s">
        <v>208</v>
      </c>
      <c r="F11" s="20"/>
    </row>
    <row r="12" spans="2:6" ht="39" thickBot="1" x14ac:dyDescent="0.25">
      <c r="B12" s="13"/>
      <c r="C12" s="14"/>
      <c r="D12" s="21"/>
      <c r="E12" s="22" t="s">
        <v>209</v>
      </c>
      <c r="F12" s="23"/>
    </row>
    <row r="13" spans="2:6" x14ac:dyDescent="0.2">
      <c r="B13" s="9"/>
      <c r="C13" s="9"/>
      <c r="D13" s="16"/>
      <c r="E13" s="16"/>
      <c r="F13" s="16"/>
    </row>
    <row r="14" spans="2:6" x14ac:dyDescent="0.2">
      <c r="B14" s="9"/>
      <c r="C14" s="9"/>
      <c r="D14" s="16"/>
      <c r="E14" s="16"/>
      <c r="F14" s="16"/>
    </row>
  </sheetData>
  <hyperlinks>
    <hyperlink ref="E9" location="'Cash Flow Analysis Calculator'!L21:L22" display="'Cash Flow Analysis Calculator'!L21:L22" xr:uid="{14CA98B0-6B63-496B-9FFD-3A7ED5F15BA1}"/>
    <hyperlink ref="E10" location="'Cash Flow Analysis Calculator'!F21" display="'Cash Flow Analysis Calculator'!F21" xr:uid="{60628F3C-12A7-49F7-BC09-3CE05725BDDF}"/>
    <hyperlink ref="E11" location="'Cash Flow Analysis Calculator'!F37" display="'Cash Flow Analysis Calculator'!F37" xr:uid="{BB54BDCD-637A-4F98-BE45-DFA68BE2BBDA}"/>
    <hyperlink ref="E12" location="'Cash Flow Analysis Calculator'!L37" display="'Cash Flow Analysis Calculator'!L37" xr:uid="{80F654EE-0229-4430-8B74-C4A77DEEA733}"/>
  </hyperlinks>
  <pageMargins left="0.7" right="0.7" top="0.75" bottom="0.75" header="0.3" footer="0.3"/>
  <pageSetup orientation="landscape"/>
  <headerFooter>
    <oddFooter>&amp;L&amp;7© 2017 Essent Guaranty, Inc., All rights reserved.   |   essent.us&amp;R&amp;7v04.2017.1</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E672B676DB8E24DBB06DC86F7BBBDCA" ma:contentTypeVersion="20" ma:contentTypeDescription="Create a new document." ma:contentTypeScope="" ma:versionID="5db0a8ade7aa9b83829b59f7f13bde19">
  <xsd:schema xmlns:xsd="http://www.w3.org/2001/XMLSchema" xmlns:xs="http://www.w3.org/2001/XMLSchema" xmlns:p="http://schemas.microsoft.com/office/2006/metadata/properties" xmlns:ns2="3706c08e-532b-4b63-afd5-ce525762c353" xmlns:ns3="62493413-4711-487a-8c38-5e062a3faf12" targetNamespace="http://schemas.microsoft.com/office/2006/metadata/properties" ma:root="true" ma:fieldsID="ac43d00eb71c62c5e184cf264b29fd48" ns2:_="" ns3:_="">
    <xsd:import namespace="3706c08e-532b-4b63-afd5-ce525762c353"/>
    <xsd:import namespace="62493413-4711-487a-8c38-5e062a3faf12"/>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element ref="ns2:Notes" minOccurs="0"/>
                <xsd:element ref="ns2: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706c08e-532b-4b63-afd5-ce525762c35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45745cbf-3a1b-4931-9e88-7903586edf54"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dexed="true"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Notes" ma:index="26" nillable="true" ma:displayName="Notes" ma:format="Dropdown" ma:internalName="Notes">
      <xsd:simpleType>
        <xsd:restriction base="dms:Text">
          <xsd:maxLength value="255"/>
        </xsd:restriction>
      </xsd:simpleType>
    </xsd:element>
    <xsd:element name="Status" ma:index="27" nillable="true" ma:displayName="Status" ma:format="Dropdown" ma:internalName="Statu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2493413-4711-487a-8c38-5e062a3faf12"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0f94e6fa-115a-4fd7-9b87-064ceee3bd7f}" ma:internalName="TaxCatchAll" ma:showField="CatchAllData" ma:web="62493413-4711-487a-8c38-5e062a3faf1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LongProperties xmlns="http://schemas.microsoft.com/office/2006/metadata/longProperties"/>
</file>

<file path=customXml/itemProps1.xml><?xml version="1.0" encoding="utf-8"?>
<ds:datastoreItem xmlns:ds="http://schemas.openxmlformats.org/officeDocument/2006/customXml" ds:itemID="{C3D8899B-F7A3-46F8-8F0D-6A575A1810C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706c08e-532b-4b63-afd5-ce525762c353"/>
    <ds:schemaRef ds:uri="62493413-4711-487a-8c38-5e062a3faf1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95280FF-783D-4C4B-B439-6A1CEC881E9B}">
  <ds:schemaRefs>
    <ds:schemaRef ds:uri="http://schemas.microsoft.com/sharepoint/v3/contenttype/forms"/>
  </ds:schemaRefs>
</ds:datastoreItem>
</file>

<file path=customXml/itemProps3.xml><?xml version="1.0" encoding="utf-8"?>
<ds:datastoreItem xmlns:ds="http://schemas.openxmlformats.org/officeDocument/2006/customXml" ds:itemID="{2271D34C-23E1-4CD0-8A66-3268CC914B57}">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Business Return </vt:lpstr>
      <vt:lpstr>Liquidity Ratios</vt:lpstr>
      <vt:lpstr>YTD P&amp;L-Bank Statement TOOL</vt:lpstr>
      <vt:lpstr>Trend Analysis</vt:lpstr>
      <vt:lpstr>Business Assets for Closing</vt:lpstr>
      <vt:lpstr>Compatibility Report</vt:lpstr>
    </vt:vector>
  </TitlesOfParts>
  <Manager/>
  <Company>RMIC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2021 Cash Flow Analysis Calculator</dc:title>
  <dc:subject/>
  <dc:creator>cbritta</dc:creator>
  <cp:keywords/>
  <dc:description/>
  <cp:lastModifiedBy>Jenny Childress</cp:lastModifiedBy>
  <cp:revision/>
  <dcterms:created xsi:type="dcterms:W3CDTF">2006-03-13T14:38:59Z</dcterms:created>
  <dcterms:modified xsi:type="dcterms:W3CDTF">2025-01-27T20:36:57Z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0x010100DE672B676DB8E24DBB06DC86F7BBBDCA</vt:lpwstr>
  </property>
  <property fmtid="{D5CDD505-2E9C-101B-9397-08002B2CF9AE}" pid="3" name="TemplateUrl">
    <vt:lpwstr/>
  </property>
  <property fmtid="{D5CDD505-2E9C-101B-9397-08002B2CF9AE}" pid="4" name="xd_Signature">
    <vt:bool>false</vt:bool>
  </property>
  <property fmtid="{D5CDD505-2E9C-101B-9397-08002B2CF9AE}" pid="5" name="xd_ProgID">
    <vt:lpwstr/>
  </property>
  <property fmtid="{D5CDD505-2E9C-101B-9397-08002B2CF9AE}" pid="6" name="RMIC.com Link">
    <vt:lpwstr>/calculators/Tax Return Analysis Calculator October 2010.xlsx</vt:lpwstr>
  </property>
  <property fmtid="{D5CDD505-2E9C-101B-9397-08002B2CF9AE}" pid="7" name="_dlc_DocId">
    <vt:lpwstr>XUXHPWXEU5KU-852-19103</vt:lpwstr>
  </property>
  <property fmtid="{D5CDD505-2E9C-101B-9397-08002B2CF9AE}" pid="8" name="_dlc_DocIdItemGuid">
    <vt:lpwstr>ace9056b-1bb9-4c00-be4a-284c758be103</vt:lpwstr>
  </property>
  <property fmtid="{D5CDD505-2E9C-101B-9397-08002B2CF9AE}" pid="9" name="_dlc_DocIdUrl">
    <vt:lpwstr>https://ishare.essent.us/ishare/operations/BS/BSP/CTTS/_layouts/15/DocIdRedir.aspx?ID=XUXHPWXEU5KU-852-19103, XUXHPWXEU5KU-852-19103</vt:lpwstr>
  </property>
  <property fmtid="{D5CDD505-2E9C-101B-9397-08002B2CF9AE}" pid="10" name="lcf76f155ced4ddcb4097134ff3c332f">
    <vt:lpwstr/>
  </property>
  <property fmtid="{D5CDD505-2E9C-101B-9397-08002B2CF9AE}" pid="11" name="TaxCatchAll">
    <vt:lpwstr/>
  </property>
  <property fmtid="{D5CDD505-2E9C-101B-9397-08002B2CF9AE}" pid="12" name="MediaServiceImageTags">
    <vt:lpwstr/>
  </property>
  <property fmtid="{D5CDD505-2E9C-101B-9397-08002B2CF9AE}" pid="13" name="Notes">
    <vt:lpwstr/>
  </property>
  <property fmtid="{D5CDD505-2E9C-101B-9397-08002B2CF9AE}" pid="14" name="Status">
    <vt:lpwstr/>
  </property>
</Properties>
</file>